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24000" windowHeight="9432"/>
  </bookViews>
  <sheets>
    <sheet name="иные год" sheetId="1" r:id="rId1"/>
  </sheets>
  <definedNames>
    <definedName name="_xlnm.Print_Titles" localSheetId="0">'иные год'!$A:$A</definedName>
  </definedNames>
  <calcPr calcId="152511"/>
</workbook>
</file>

<file path=xl/calcChain.xml><?xml version="1.0" encoding="utf-8"?>
<calcChain xmlns="http://schemas.openxmlformats.org/spreadsheetml/2006/main">
  <c r="C35" i="1" l="1"/>
  <c r="CC26" i="1" l="1"/>
  <c r="CC27" i="1"/>
  <c r="CC28" i="1"/>
  <c r="CC29" i="1"/>
  <c r="CC30" i="1"/>
  <c r="CC31" i="1"/>
  <c r="CC32" i="1"/>
  <c r="CC33" i="1"/>
  <c r="CC34" i="1"/>
  <c r="CC12" i="1"/>
  <c r="CC13" i="1"/>
  <c r="CC14" i="1"/>
  <c r="CC15" i="1"/>
  <c r="CC16" i="1"/>
  <c r="CC17" i="1"/>
  <c r="CC18" i="1"/>
  <c r="CC19" i="1"/>
  <c r="CC20" i="1"/>
  <c r="CC21" i="1"/>
  <c r="CC22" i="1"/>
  <c r="CC23" i="1"/>
  <c r="CC24" i="1"/>
  <c r="BS26" i="1"/>
  <c r="BS27" i="1"/>
  <c r="BS28" i="1"/>
  <c r="BS29" i="1"/>
  <c r="BS32" i="1"/>
  <c r="BS33" i="1"/>
  <c r="BN13" i="1"/>
  <c r="BI15" i="1"/>
  <c r="AD29" i="1"/>
  <c r="AE29" i="1"/>
  <c r="AE33" i="1"/>
  <c r="AE14" i="1"/>
  <c r="AD18" i="1"/>
  <c r="AE18" i="1"/>
  <c r="D26" i="1"/>
  <c r="D27" i="1"/>
  <c r="D28" i="1"/>
  <c r="D29" i="1"/>
  <c r="D30" i="1"/>
  <c r="D31" i="1"/>
  <c r="D32" i="1"/>
  <c r="D33" i="1"/>
  <c r="D34" i="1"/>
  <c r="D13" i="1"/>
  <c r="D14" i="1"/>
  <c r="D15" i="1"/>
  <c r="D16" i="1"/>
  <c r="D17" i="1"/>
  <c r="D18" i="1"/>
  <c r="D19" i="1"/>
  <c r="D20" i="1"/>
  <c r="D21" i="1"/>
  <c r="D22" i="1"/>
  <c r="D23" i="1"/>
  <c r="D24" i="1"/>
  <c r="D12" i="1"/>
  <c r="C27" i="1"/>
  <c r="C28" i="1"/>
  <c r="C29" i="1"/>
  <c r="C30" i="1"/>
  <c r="C31" i="1"/>
  <c r="C32" i="1"/>
  <c r="C33" i="1"/>
  <c r="C34" i="1"/>
  <c r="C26" i="1"/>
  <c r="C13" i="1"/>
  <c r="C14" i="1"/>
  <c r="C15" i="1"/>
  <c r="C16" i="1"/>
  <c r="C17" i="1"/>
  <c r="C18" i="1"/>
  <c r="C19" i="1"/>
  <c r="C20" i="1"/>
  <c r="C21" i="1"/>
  <c r="C22" i="1"/>
  <c r="C23" i="1"/>
  <c r="C24" i="1"/>
  <c r="C12" i="1"/>
  <c r="B35" i="1"/>
  <c r="B13" i="1"/>
  <c r="B14" i="1"/>
  <c r="B15" i="1"/>
  <c r="B16" i="1"/>
  <c r="B17" i="1"/>
  <c r="B18" i="1"/>
  <c r="B19" i="1"/>
  <c r="B20" i="1"/>
  <c r="B21" i="1"/>
  <c r="B22" i="1"/>
  <c r="B23" i="1"/>
  <c r="B24" i="1"/>
  <c r="B26" i="1"/>
  <c r="B27" i="1"/>
  <c r="B28" i="1"/>
  <c r="B29" i="1"/>
  <c r="B30" i="1"/>
  <c r="B31" i="1"/>
  <c r="B32" i="1"/>
  <c r="B33" i="1"/>
  <c r="B34" i="1"/>
  <c r="B12" i="1"/>
  <c r="AF25" i="1"/>
  <c r="AA25" i="1"/>
  <c r="V25" i="1"/>
  <c r="Q25" i="1"/>
  <c r="BB11" i="1"/>
  <c r="CE25" i="1"/>
  <c r="CF25" i="1"/>
  <c r="CA25" i="1"/>
  <c r="BU25" i="1"/>
  <c r="BV25" i="1"/>
  <c r="AG25" i="1"/>
  <c r="AH25" i="1"/>
  <c r="AB25" i="1"/>
  <c r="AC25" i="1"/>
  <c r="W25" i="1"/>
  <c r="X25" i="1"/>
  <c r="R25" i="1"/>
  <c r="S25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6" i="1"/>
  <c r="P27" i="1"/>
  <c r="P28" i="1"/>
  <c r="P29" i="1"/>
  <c r="P30" i="1"/>
  <c r="P31" i="1"/>
  <c r="P32" i="1"/>
  <c r="P33" i="1"/>
  <c r="P34" i="1"/>
  <c r="L11" i="1"/>
  <c r="L25" i="1"/>
  <c r="N25" i="1"/>
  <c r="P25" i="1" s="1"/>
  <c r="M25" i="1"/>
  <c r="N11" i="1"/>
  <c r="M11" i="1"/>
  <c r="M10" i="1" s="1"/>
  <c r="K33" i="1"/>
  <c r="K32" i="1"/>
  <c r="K31" i="1"/>
  <c r="K30" i="1"/>
  <c r="K29" i="1"/>
  <c r="K28" i="1"/>
  <c r="K27" i="1"/>
  <c r="K12" i="1"/>
  <c r="H25" i="1"/>
  <c r="I25" i="1"/>
  <c r="C25" i="1" l="1"/>
  <c r="B25" i="1"/>
  <c r="N10" i="1"/>
  <c r="P10" i="1" s="1"/>
  <c r="L10" i="1"/>
  <c r="D25" i="1"/>
  <c r="P11" i="1"/>
  <c r="CC25" i="1"/>
  <c r="BY25" i="1"/>
  <c r="BX15" i="1"/>
  <c r="BX17" i="1"/>
  <c r="BX18" i="1"/>
  <c r="BX19" i="1"/>
  <c r="BX20" i="1"/>
  <c r="BX24" i="1"/>
  <c r="BX28" i="1"/>
  <c r="BX30" i="1"/>
  <c r="BX32" i="1"/>
  <c r="BX33" i="1"/>
  <c r="BX25" i="1"/>
  <c r="BG10" i="1"/>
  <c r="BE11" i="1"/>
  <c r="BE10" i="1" s="1"/>
  <c r="BG11" i="1"/>
  <c r="BF11" i="1"/>
  <c r="BF10" i="1" s="1"/>
  <c r="BD15" i="1"/>
  <c r="BC15" i="1"/>
  <c r="AV25" i="1"/>
  <c r="AW25" i="1"/>
  <c r="AT24" i="1"/>
  <c r="AT26" i="1"/>
  <c r="AQ25" i="1"/>
  <c r="AR25" i="1"/>
  <c r="AE12" i="1"/>
  <c r="AE15" i="1"/>
  <c r="AE17" i="1"/>
  <c r="AE19" i="1"/>
  <c r="AE20" i="1"/>
  <c r="AE21" i="1"/>
  <c r="AE22" i="1"/>
  <c r="AE24" i="1"/>
  <c r="AE25" i="1"/>
  <c r="AD12" i="1"/>
  <c r="AD15" i="1"/>
  <c r="AD17" i="1"/>
  <c r="AD19" i="1"/>
  <c r="AD20" i="1"/>
  <c r="AD21" i="1"/>
  <c r="AD22" i="1"/>
  <c r="AD24" i="1"/>
  <c r="AD25" i="1"/>
  <c r="AP25" i="1"/>
  <c r="K13" i="1"/>
  <c r="K14" i="1"/>
  <c r="K15" i="1"/>
  <c r="K16" i="1"/>
  <c r="K17" i="1"/>
  <c r="K18" i="1"/>
  <c r="K19" i="1"/>
  <c r="K20" i="1"/>
  <c r="K21" i="1"/>
  <c r="K22" i="1"/>
  <c r="K23" i="1"/>
  <c r="K24" i="1"/>
  <c r="K26" i="1"/>
  <c r="K34" i="1"/>
  <c r="G25" i="1"/>
  <c r="G11" i="1"/>
  <c r="K25" i="1"/>
  <c r="I11" i="1"/>
  <c r="H11" i="1"/>
  <c r="H10" i="1" s="1"/>
  <c r="BI10" i="1" l="1"/>
  <c r="BI11" i="1"/>
  <c r="K11" i="1"/>
  <c r="AT25" i="1"/>
  <c r="I10" i="1"/>
  <c r="K10" i="1" s="1"/>
  <c r="G10" i="1"/>
  <c r="BD13" i="1" l="1"/>
  <c r="BC13" i="1"/>
  <c r="AY33" i="1"/>
  <c r="AY28" i="1"/>
  <c r="AY20" i="1"/>
  <c r="AY16" i="1"/>
  <c r="AY15" i="1"/>
  <c r="AO26" i="1"/>
  <c r="AM25" i="1"/>
  <c r="AL25" i="1"/>
  <c r="AM11" i="1"/>
  <c r="AL11" i="1"/>
  <c r="AK10" i="1"/>
  <c r="AJ29" i="1"/>
  <c r="AI29" i="1"/>
  <c r="AJ24" i="1"/>
  <c r="AI24" i="1"/>
  <c r="AJ20" i="1"/>
  <c r="AI20" i="1"/>
  <c r="AJ15" i="1"/>
  <c r="AI15" i="1"/>
  <c r="Y30" i="1"/>
  <c r="Z30" i="1"/>
  <c r="Y22" i="1"/>
  <c r="Z22" i="1"/>
  <c r="U28" i="1"/>
  <c r="T28" i="1"/>
  <c r="U24" i="1"/>
  <c r="T24" i="1"/>
  <c r="U16" i="1"/>
  <c r="T16" i="1"/>
  <c r="U15" i="1"/>
  <c r="T15" i="1"/>
  <c r="AO25" i="1" l="1"/>
  <c r="C11" i="1"/>
  <c r="AL10" i="1"/>
  <c r="AM10" i="1"/>
  <c r="AO10" i="1" s="1"/>
  <c r="CH12" i="1"/>
  <c r="CH13" i="1"/>
  <c r="CH14" i="1"/>
  <c r="CH15" i="1"/>
  <c r="CH16" i="1"/>
  <c r="CH17" i="1"/>
  <c r="CH18" i="1"/>
  <c r="CH19" i="1"/>
  <c r="CH20" i="1"/>
  <c r="CH21" i="1"/>
  <c r="CH22" i="1"/>
  <c r="CH23" i="1"/>
  <c r="CH24" i="1"/>
  <c r="CH26" i="1"/>
  <c r="CH27" i="1"/>
  <c r="CH28" i="1"/>
  <c r="CH29" i="1"/>
  <c r="CH30" i="1"/>
  <c r="CH31" i="1"/>
  <c r="CH32" i="1"/>
  <c r="CH33" i="1"/>
  <c r="CH34" i="1"/>
  <c r="AJ19" i="1"/>
  <c r="AI19" i="1"/>
  <c r="Z12" i="1"/>
  <c r="Z13" i="1"/>
  <c r="Z14" i="1"/>
  <c r="Z15" i="1"/>
  <c r="Z16" i="1"/>
  <c r="Z17" i="1"/>
  <c r="Z18" i="1"/>
  <c r="Z19" i="1"/>
  <c r="Z20" i="1"/>
  <c r="Z21" i="1"/>
  <c r="Z23" i="1"/>
  <c r="Z24" i="1"/>
  <c r="Z26" i="1"/>
  <c r="Z27" i="1"/>
  <c r="Z28" i="1"/>
  <c r="Z29" i="1"/>
  <c r="Z31" i="1"/>
  <c r="Z32" i="1"/>
  <c r="Z33" i="1"/>
  <c r="Z34" i="1"/>
  <c r="Y12" i="1"/>
  <c r="Y13" i="1"/>
  <c r="Y16" i="1"/>
  <c r="Y17" i="1"/>
  <c r="Y18" i="1"/>
  <c r="Y20" i="1"/>
  <c r="Y23" i="1"/>
  <c r="Y24" i="1"/>
  <c r="Y26" i="1"/>
  <c r="Y27" i="1"/>
  <c r="Y28" i="1"/>
  <c r="Y29" i="1"/>
  <c r="Y31" i="1"/>
  <c r="Y32" i="1"/>
  <c r="Y33" i="1"/>
  <c r="Y34" i="1"/>
  <c r="Q11" i="1"/>
  <c r="R11" i="1"/>
  <c r="S11" i="1"/>
  <c r="V11" i="1"/>
  <c r="W11" i="1"/>
  <c r="X11" i="1"/>
  <c r="AA11" i="1"/>
  <c r="AB11" i="1"/>
  <c r="AC11" i="1"/>
  <c r="AF11" i="1"/>
  <c r="AQ11" i="1"/>
  <c r="AR11" i="1"/>
  <c r="AT11" i="1" s="1"/>
  <c r="AU11" i="1"/>
  <c r="AV11" i="1"/>
  <c r="AW11" i="1"/>
  <c r="AZ11" i="1"/>
  <c r="AZ10" i="1" s="1"/>
  <c r="BA11" i="1"/>
  <c r="BJ11" i="1"/>
  <c r="BK11" i="1"/>
  <c r="BL11" i="1"/>
  <c r="BN11" i="1" s="1"/>
  <c r="BO11" i="1"/>
  <c r="BP11" i="1"/>
  <c r="BQ11" i="1"/>
  <c r="BT11" i="1"/>
  <c r="BU11" i="1"/>
  <c r="BV11" i="1"/>
  <c r="BY11" i="1"/>
  <c r="BY10" i="1" s="1"/>
  <c r="BZ11" i="1"/>
  <c r="CA11" i="1"/>
  <c r="CD11" i="1"/>
  <c r="CE11" i="1"/>
  <c r="CF11" i="1"/>
  <c r="AP10" i="1"/>
  <c r="AU25" i="1"/>
  <c r="BA25" i="1"/>
  <c r="BB25" i="1"/>
  <c r="BJ25" i="1"/>
  <c r="BK25" i="1"/>
  <c r="BL25" i="1"/>
  <c r="BO25" i="1"/>
  <c r="BP25" i="1"/>
  <c r="BQ25" i="1"/>
  <c r="BT25" i="1"/>
  <c r="CD25" i="1"/>
  <c r="BS25" i="1" l="1"/>
  <c r="BX11" i="1"/>
  <c r="AA10" i="1"/>
  <c r="V10" i="1"/>
  <c r="C10" i="1"/>
  <c r="AY11" i="1"/>
  <c r="AY25" i="1"/>
  <c r="BD11" i="1"/>
  <c r="BC11" i="1"/>
  <c r="F33" i="1"/>
  <c r="F22" i="1"/>
  <c r="AJ25" i="1"/>
  <c r="AI25" i="1"/>
  <c r="U11" i="1"/>
  <c r="T11" i="1"/>
  <c r="U25" i="1"/>
  <c r="T25" i="1"/>
  <c r="F32" i="1"/>
  <c r="F24" i="1"/>
  <c r="F16" i="1"/>
  <c r="F28" i="1"/>
  <c r="F23" i="1"/>
  <c r="F29" i="1"/>
  <c r="CD10" i="1"/>
  <c r="F18" i="1"/>
  <c r="E15" i="1"/>
  <c r="F30" i="1"/>
  <c r="F34" i="1"/>
  <c r="BV10" i="1"/>
  <c r="AQ10" i="1"/>
  <c r="Q10" i="1"/>
  <c r="F19" i="1"/>
  <c r="CC11" i="1"/>
  <c r="AI11" i="1"/>
  <c r="BP10" i="1"/>
  <c r="BU10" i="1"/>
  <c r="BO10" i="1"/>
  <c r="AV10" i="1"/>
  <c r="AB10" i="1"/>
  <c r="F15" i="1"/>
  <c r="Z25" i="1"/>
  <c r="CH11" i="1"/>
  <c r="AU10" i="1"/>
  <c r="F14" i="1"/>
  <c r="BJ10" i="1"/>
  <c r="BB10" i="1"/>
  <c r="CH25" i="1"/>
  <c r="F20" i="1"/>
  <c r="F27" i="1"/>
  <c r="F31" i="1"/>
  <c r="F26" i="1"/>
  <c r="F21" i="1"/>
  <c r="F17" i="1"/>
  <c r="F13" i="1"/>
  <c r="F12" i="1"/>
  <c r="B11" i="1"/>
  <c r="E13" i="1"/>
  <c r="D11" i="1"/>
  <c r="BT10" i="1"/>
  <c r="CE10" i="1"/>
  <c r="BQ10" i="1"/>
  <c r="BR10" i="1" s="1"/>
  <c r="BK10" i="1"/>
  <c r="AR10" i="1"/>
  <c r="AF10" i="1"/>
  <c r="R10" i="1"/>
  <c r="BA10" i="1"/>
  <c r="S10" i="1"/>
  <c r="Y25" i="1"/>
  <c r="AW10" i="1"/>
  <c r="AD11" i="1"/>
  <c r="W10" i="1"/>
  <c r="AE11" i="1"/>
  <c r="BL10" i="1"/>
  <c r="AJ11" i="1"/>
  <c r="CF10" i="1"/>
  <c r="Y11" i="1"/>
  <c r="X10" i="1"/>
  <c r="AC10" i="1"/>
  <c r="CA10" i="1"/>
  <c r="AH10" i="1"/>
  <c r="Z11" i="1"/>
  <c r="BN10" i="1" l="1"/>
  <c r="BS10" i="1"/>
  <c r="AT10" i="1"/>
  <c r="AS10" i="1"/>
  <c r="BW10" i="1"/>
  <c r="BX10" i="1"/>
  <c r="AX10" i="1"/>
  <c r="AY10" i="1"/>
  <c r="BD10" i="1"/>
  <c r="BC10" i="1"/>
  <c r="T10" i="1"/>
  <c r="U10" i="1"/>
  <c r="B10" i="1"/>
  <c r="CC10" i="1"/>
  <c r="F25" i="1"/>
  <c r="CH10" i="1"/>
  <c r="D10" i="1"/>
  <c r="F11" i="1"/>
  <c r="Y10" i="1"/>
  <c r="Z10" i="1"/>
  <c r="AE10" i="1"/>
  <c r="AD10" i="1"/>
  <c r="AJ10" i="1"/>
  <c r="AI10" i="1"/>
  <c r="F10" i="1" l="1"/>
</calcChain>
</file>

<file path=xl/sharedStrings.xml><?xml version="1.0" encoding="utf-8"?>
<sst xmlns="http://schemas.openxmlformats.org/spreadsheetml/2006/main" count="220" uniqueCount="79">
  <si>
    <t>Государственная программа "Развитие образования"</t>
  </si>
  <si>
    <t>Государственная программа "Культурное пространство"</t>
  </si>
  <si>
    <t>Государственная программа "Поддержка занятости населения"</t>
  </si>
  <si>
    <t>Государственная программа "Экологическая безопасность"</t>
  </si>
  <si>
    <t>Государственная программа "Цифровое развитие Ханты-Мансийского автономного округа – Югры"</t>
  </si>
  <si>
    <t>Государственная программа "Современная транспортная система"</t>
  </si>
  <si>
    <t>Государственная программа "Создание условий для эффективного управления муниципальными финансами"</t>
  </si>
  <si>
    <t>Государственная программа "Профилактика правонарушений и обеспечение отдельных прав граждан"</t>
  </si>
  <si>
    <t>Непрограммные направления деятельности</t>
  </si>
  <si>
    <t>Уточненный план на год</t>
  </si>
  <si>
    <t>Исполнение</t>
  </si>
  <si>
    <t xml:space="preserve">% исполнения </t>
  </si>
  <si>
    <t>Федеральный бюджет</t>
  </si>
  <si>
    <t xml:space="preserve">Городские округа </t>
  </si>
  <si>
    <t>г. Нефтеюганск</t>
  </si>
  <si>
    <t>г. Сургут</t>
  </si>
  <si>
    <t xml:space="preserve">г. Ханты-Мансийск 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</si>
  <si>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</si>
  <si>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</si>
  <si>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</si>
  <si>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</si>
  <si>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</si>
  <si>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</si>
  <si>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</si>
  <si>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</si>
  <si>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</si>
  <si>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</si>
  <si>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Муниципальные районы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</si>
  <si>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</si>
  <si>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</si>
  <si>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</si>
  <si>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</si>
  <si>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</si>
  <si>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</si>
  <si>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</si>
  <si>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</si>
  <si>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</si>
  <si>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Нераспределенный резерв</t>
  </si>
  <si>
    <t>Всего иных межбюджетных трансфертов</t>
  </si>
  <si>
    <t>Наименование муниципальных районов (городских округов)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</si>
  <si>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</si>
  <si>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Создание модельных муниципальных библиотек</t>
  </si>
  <si>
    <t>05.1.A1.54540</t>
  </si>
  <si>
    <t>Окружной бюджет</t>
  </si>
  <si>
    <t>Иные межбюджетные трансферты на реализацию мероприятий по содействию трудоустройству граждан</t>
  </si>
  <si>
    <t>07.1.02.85060</t>
  </si>
  <si>
    <t>07.8.01.85060</t>
  </si>
  <si>
    <t>07.8.02.85060</t>
  </si>
  <si>
    <t>Иные межбюджетные трансферты на премирование победителей экологических конкурсов</t>
  </si>
  <si>
    <t>15.1.04.85130</t>
  </si>
  <si>
    <t>Иные межбюджетные трансферты на проведение конкурса "Лучший муниципалитет по цифровой трансформации"</t>
  </si>
  <si>
    <t>17.1.D6.85280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</si>
  <si>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</si>
  <si>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18.6.R1.53930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</si>
  <si>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</si>
  <si>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18.8.R2.54180</t>
  </si>
  <si>
    <t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образований Ханты-Мансийского автономного округа – Югры, отнесенных к территориям с ограниченными сроками завоза грузов</t>
  </si>
  <si>
    <t xml:space="preserve">20.1.02.85140 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</si>
  <si>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</si>
  <si>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29.2.02.85230</t>
  </si>
  <si>
    <t>Иные межбюджетные трансферты за счет средств резервного фонда Правительства Ханты-Мансийского автономного округа – Югры</t>
  </si>
  <si>
    <t>40.4.00.85150</t>
  </si>
  <si>
    <t>(тыс. рублей)</t>
  </si>
  <si>
    <t xml:space="preserve"> Иные межбюджетные трансферты на реализацию наказов избирателей депутатам Думы Ханты-Мансийского автономного округа – Югры</t>
  </si>
  <si>
    <t>40.Д.00.85160</t>
  </si>
  <si>
    <t>к уточн. плану на год</t>
  </si>
  <si>
    <t>Государственная программа "Жилищно-коммунальный комплекс и городская среда"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</si>
  <si>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</si>
  <si>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12.8.F2.54240</t>
  </si>
  <si>
    <t>02.2.03.53030</t>
  </si>
  <si>
    <t>Финансовое обеспечение дорожной деятельности за счет средств резервного фонда Правительства Российской Федерации</t>
  </si>
  <si>
    <t xml:space="preserve">18.6.R1.58560 </t>
  </si>
  <si>
    <t>Сведения о фактических расходах на предоставление иных межбюджетных трансфертов из бюджета Ханты-Мансийского автономного округа - Югры бюджетам муниципальных образований за 2020 год в разрезе государственных программ Ханты-Мансийского автономного округа - Югры и непрограммных направлений деятельности, а также видов иных межбюджетных трансфертов</t>
  </si>
  <si>
    <t>Иные межбюджетные трансферты на обеспечение начисления районного коэффициента до размера 70 процентов,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предоставляемого за счет средств федерального бюджета</t>
  </si>
  <si>
    <t>02.2.03.85040</t>
  </si>
  <si>
    <t>св.100</t>
  </si>
  <si>
    <t>Первоначальный план на год</t>
  </si>
  <si>
    <t>к перв. плану на год</t>
  </si>
  <si>
    <t xml:space="preserve">Приложение 13.5 к пояснительной записке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</si>
</sst>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[&gt;=50]#,##0.0,;[Red][&lt;=-50]\-#,##0.0,;#,##0.0,"/>
    <numFmt numFmtId="165" formatCode="_-* #,##0.0\ _₽_-;\-* #,##0.0\ _₽_-;_-* &quot;-&quot;??\ _₽_-;_-@_-"/>
    <numFmt numFmtId="166" formatCode="&quot;&quot;#,##0.0"/>
    <numFmt numFmtId="167" formatCode="0.0"/>
    <numFmt numFmtId="168" formatCode="#,##0.0_ ;\-#,##0.0\ "/>
    <numFmt numFmtId="169" formatCode="[&gt;=5]#,##0.00,;[Red][&lt;=-5]\-#,##0.00,;#,##0.00,"/>
    <numFmt numFmtId="170" formatCode="[&gt;=50]#,##0.00,;[Red][&lt;=-50]\-#,##0.00,;#,##0.00,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9.5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5"/>
  </cellStyleXfs>
  <cellXfs count="69">
    <xf numFmtId="0" fontId="0" fillId="0" borderId="0" xfId="0"/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/>
    <xf numFmtId="164" fontId="2" fillId="0" borderId="1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vertical="center" wrapText="1"/>
    </xf>
    <xf numFmtId="166" fontId="5" fillId="0" borderId="4" xfId="0" applyNumberFormat="1" applyFont="1" applyBorder="1" applyAlignment="1">
      <alignment horizontal="center"/>
    </xf>
    <xf numFmtId="166" fontId="5" fillId="0" borderId="4" xfId="0" applyNumberFormat="1" applyFont="1" applyBorder="1" applyAlignment="1">
      <alignment horizontal="right"/>
    </xf>
    <xf numFmtId="166" fontId="10" fillId="0" borderId="4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 vertical="center" wrapText="1"/>
    </xf>
    <xf numFmtId="165" fontId="2" fillId="0" borderId="4" xfId="0" applyNumberFormat="1" applyFont="1" applyBorder="1" applyAlignment="1">
      <alignment horizontal="right" vertical="center" wrapText="1"/>
    </xf>
    <xf numFmtId="165" fontId="4" fillId="0" borderId="4" xfId="0" applyNumberFormat="1" applyFont="1" applyBorder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/>
    </xf>
    <xf numFmtId="165" fontId="4" fillId="0" borderId="1" xfId="1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7" fontId="2" fillId="0" borderId="4" xfId="0" applyNumberFormat="1" applyFont="1" applyBorder="1" applyAlignment="1">
      <alignment horizontal="right" vertical="center" wrapText="1"/>
    </xf>
    <xf numFmtId="167" fontId="4" fillId="0" borderId="4" xfId="0" applyNumberFormat="1" applyFont="1" applyBorder="1" applyAlignment="1">
      <alignment horizontal="right" vertical="center" wrapText="1"/>
    </xf>
    <xf numFmtId="168" fontId="4" fillId="0" borderId="4" xfId="0" applyNumberFormat="1" applyFont="1" applyBorder="1" applyAlignment="1">
      <alignment horizontal="right" vertical="center" wrapText="1"/>
    </xf>
    <xf numFmtId="0" fontId="6" fillId="0" borderId="11" xfId="0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  <xf numFmtId="167" fontId="6" fillId="0" borderId="4" xfId="0" applyNumberFormat="1" applyFont="1" applyFill="1" applyBorder="1" applyAlignment="1">
      <alignment horizontal="right" vertical="center" wrapText="1"/>
    </xf>
    <xf numFmtId="167" fontId="7" fillId="0" borderId="4" xfId="0" applyNumberFormat="1" applyFont="1" applyFill="1" applyBorder="1" applyAlignment="1">
      <alignment horizontal="right" vertical="center" wrapText="1"/>
    </xf>
    <xf numFmtId="0" fontId="7" fillId="0" borderId="5" xfId="2" applyFont="1" applyFill="1" applyAlignment="1"/>
    <xf numFmtId="0" fontId="2" fillId="0" borderId="4" xfId="0" applyNumberFormat="1" applyFont="1" applyBorder="1" applyAlignment="1">
      <alignment horizontal="center" vertical="center" wrapText="1"/>
    </xf>
    <xf numFmtId="165" fontId="4" fillId="0" borderId="4" xfId="1" applyNumberFormat="1" applyFont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right" vertical="center" wrapText="1"/>
    </xf>
    <xf numFmtId="164" fontId="12" fillId="0" borderId="4" xfId="0" applyNumberFormat="1" applyFont="1" applyBorder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 wrapText="1"/>
    </xf>
    <xf numFmtId="169" fontId="12" fillId="0" borderId="4" xfId="0" applyNumberFormat="1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5" xfId="2" applyFont="1" applyFill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right" wrapText="1"/>
    </xf>
    <xf numFmtId="167" fontId="6" fillId="0" borderId="1" xfId="0" applyNumberFormat="1" applyFont="1" applyFill="1" applyBorder="1" applyAlignment="1">
      <alignment horizontal="right" vertical="center" wrapText="1"/>
    </xf>
    <xf numFmtId="0" fontId="11" fillId="0" borderId="12" xfId="2" applyFont="1" applyFill="1" applyBorder="1" applyAlignment="1">
      <alignment wrapText="1"/>
    </xf>
    <xf numFmtId="170" fontId="2" fillId="0" borderId="1" xfId="0" applyNumberFormat="1" applyFont="1" applyBorder="1" applyAlignment="1">
      <alignment horizontal="right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14" xfId="2" applyFont="1" applyFill="1" applyBorder="1" applyAlignment="1">
      <alignment horizontal="center" vertical="center" wrapText="1"/>
    </xf>
    <xf numFmtId="0" fontId="7" fillId="0" borderId="5" xfId="2" applyFont="1" applyFill="1" applyAlignment="1">
      <alignment horizontal="right"/>
    </xf>
    <xf numFmtId="0" fontId="11" fillId="0" borderId="12" xfId="2" applyFont="1" applyFill="1" applyBorder="1" applyAlignment="1">
      <alignment horizontal="right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right" wrapText="1"/>
    </xf>
  </cellXfs>
  <cellStyles count="3">
    <cellStyle name="Обычный" xfId="0" builtinId="0"/>
    <cellStyle name="Обычный 2 22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35"/>
  <sheetViews>
    <sheetView tabSelected="1" workbookViewId="0">
      <selection activeCell="B4" sqref="B4:F5"/>
    </sheetView>
  </sheetViews>
  <sheetFormatPr defaultRowHeight="14.4" x14ac:dyDescent="0.3"/>
  <cols>
    <col min="1" max="1" width="25.44140625" customWidth="1"/>
    <col min="2" max="2" width="13.88671875" customWidth="1"/>
    <col min="3" max="3" width="11.88671875" customWidth="1"/>
    <col min="4" max="4" width="10.6640625" customWidth="1"/>
    <col min="5" max="5" width="8.5546875" customWidth="1"/>
    <col min="6" max="6" width="8" customWidth="1"/>
    <col min="7" max="7" width="14.88671875" customWidth="1"/>
    <col min="8" max="8" width="11.44140625" customWidth="1"/>
    <col min="9" max="9" width="11.33203125" customWidth="1"/>
    <col min="10" max="11" width="8" customWidth="1"/>
    <col min="12" max="12" width="14.6640625" customWidth="1"/>
    <col min="13" max="13" width="10.6640625" customWidth="1"/>
    <col min="14" max="14" width="10.33203125" customWidth="1"/>
    <col min="15" max="16" width="8" customWidth="1"/>
    <col min="17" max="17" width="13.6640625" customWidth="1"/>
    <col min="18" max="18" width="11.44140625" customWidth="1"/>
    <col min="19" max="19" width="9.88671875" customWidth="1"/>
    <col min="20" max="20" width="7.6640625" customWidth="1"/>
    <col min="21" max="21" width="7.88671875" customWidth="1"/>
    <col min="22" max="22" width="14.109375" customWidth="1"/>
    <col min="23" max="23" width="11" customWidth="1"/>
    <col min="24" max="24" width="10.5546875" customWidth="1"/>
    <col min="25" max="25" width="9" customWidth="1"/>
    <col min="26" max="26" width="8" customWidth="1"/>
    <col min="27" max="27" width="13.88671875" customWidth="1"/>
    <col min="28" max="28" width="10.88671875" customWidth="1"/>
    <col min="29" max="29" width="11.33203125" customWidth="1"/>
    <col min="30" max="30" width="8.5546875" customWidth="1"/>
    <col min="31" max="31" width="9" customWidth="1"/>
    <col min="32" max="32" width="13.5546875" customWidth="1"/>
    <col min="33" max="33" width="10.6640625" customWidth="1"/>
    <col min="34" max="34" width="10.88671875" customWidth="1"/>
    <col min="35" max="35" width="9" customWidth="1"/>
    <col min="36" max="36" width="8.5546875" customWidth="1"/>
    <col min="37" max="37" width="13.88671875" customWidth="1"/>
    <col min="38" max="38" width="11.5546875" customWidth="1"/>
    <col min="39" max="39" width="11.33203125" customWidth="1"/>
    <col min="40" max="40" width="9" customWidth="1"/>
    <col min="41" max="41" width="8.88671875" customWidth="1"/>
    <col min="42" max="42" width="14.44140625" customWidth="1"/>
    <col min="43" max="43" width="11.44140625" customWidth="1"/>
    <col min="44" max="44" width="10" customWidth="1"/>
    <col min="45" max="45" width="7" customWidth="1"/>
    <col min="46" max="46" width="8.33203125" customWidth="1"/>
    <col min="47" max="47" width="15" customWidth="1"/>
    <col min="48" max="48" width="11.88671875" customWidth="1"/>
    <col min="49" max="49" width="10.6640625" customWidth="1"/>
    <col min="50" max="50" width="8.5546875" customWidth="1"/>
    <col min="51" max="51" width="9.44140625" customWidth="1"/>
    <col min="52" max="52" width="14" customWidth="1"/>
    <col min="53" max="53" width="11.5546875" customWidth="1"/>
    <col min="54" max="54" width="10" customWidth="1"/>
    <col min="55" max="55" width="8.33203125" customWidth="1"/>
    <col min="56" max="56" width="9.33203125" customWidth="1"/>
    <col min="57" max="57" width="14" customWidth="1"/>
    <col min="58" max="58" width="9.33203125" customWidth="1"/>
    <col min="59" max="59" width="11.33203125" customWidth="1"/>
    <col min="60" max="61" width="9.33203125" customWidth="1"/>
    <col min="62" max="62" width="13.5546875" customWidth="1"/>
    <col min="63" max="63" width="12.44140625" customWidth="1"/>
    <col min="64" max="64" width="11.33203125" customWidth="1"/>
    <col min="65" max="65" width="8.109375" customWidth="1"/>
    <col min="66" max="66" width="8.5546875" customWidth="1"/>
    <col min="67" max="67" width="14" customWidth="1"/>
    <col min="68" max="68" width="11.88671875" customWidth="1"/>
    <col min="69" max="69" width="9.88671875" customWidth="1"/>
    <col min="70" max="70" width="9" customWidth="1"/>
    <col min="71" max="71" width="8.5546875" customWidth="1"/>
    <col min="72" max="72" width="14.6640625" customWidth="1"/>
    <col min="73" max="73" width="12.109375" customWidth="1"/>
    <col min="74" max="74" width="10.5546875" customWidth="1"/>
    <col min="75" max="75" width="8.44140625" customWidth="1"/>
    <col min="76" max="76" width="8.5546875" customWidth="1"/>
    <col min="77" max="77" width="14.88671875" customWidth="1"/>
    <col min="78" max="78" width="11.33203125" customWidth="1"/>
    <col min="79" max="79" width="10.88671875" customWidth="1"/>
    <col min="80" max="80" width="8.109375" customWidth="1"/>
    <col min="81" max="81" width="9" customWidth="1"/>
    <col min="82" max="82" width="14.109375" customWidth="1"/>
    <col min="83" max="83" width="10.88671875" bestFit="1" customWidth="1"/>
    <col min="84" max="84" width="10.6640625" customWidth="1"/>
  </cols>
  <sheetData>
    <row r="1" spans="1:86" x14ac:dyDescent="0.3">
      <c r="A1" s="2"/>
      <c r="B1" s="2"/>
      <c r="C1" s="2"/>
      <c r="D1" s="2"/>
      <c r="E1" s="2"/>
      <c r="F1" s="2"/>
      <c r="G1" s="2"/>
      <c r="H1" s="27"/>
      <c r="I1" s="27"/>
      <c r="J1" s="27"/>
      <c r="K1" s="27"/>
      <c r="L1" s="39"/>
      <c r="M1" s="53" t="s">
        <v>78</v>
      </c>
      <c r="N1" s="53"/>
      <c r="O1" s="53"/>
      <c r="P1" s="53"/>
      <c r="Q1" s="2"/>
      <c r="R1" s="53"/>
      <c r="S1" s="53"/>
      <c r="T1" s="53"/>
      <c r="U1" s="53"/>
      <c r="V1" s="2"/>
      <c r="W1" s="27"/>
      <c r="X1" s="27"/>
      <c r="Y1" s="27"/>
      <c r="Z1" s="27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6" ht="40.5" customHeight="1" x14ac:dyDescent="0.3">
      <c r="A2" s="10"/>
      <c r="B2" s="67" t="s">
        <v>72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</row>
    <row r="3" spans="1:86" ht="15" customHeight="1" x14ac:dyDescent="0.3">
      <c r="A3" s="2"/>
      <c r="B3" s="2"/>
      <c r="C3" s="2"/>
      <c r="D3" s="2"/>
      <c r="E3" s="2"/>
      <c r="F3" s="2"/>
      <c r="G3" s="2"/>
      <c r="H3" s="2"/>
      <c r="I3" s="2"/>
      <c r="J3" s="43"/>
      <c r="K3" s="43"/>
      <c r="L3" s="41"/>
      <c r="M3" s="41"/>
      <c r="N3" s="41"/>
      <c r="O3" s="54" t="s">
        <v>62</v>
      </c>
      <c r="P3" s="54"/>
      <c r="Q3" s="2"/>
      <c r="R3" s="2"/>
      <c r="S3" s="2"/>
      <c r="T3" s="54"/>
      <c r="U3" s="54"/>
      <c r="V3" s="2"/>
      <c r="W3" s="2"/>
      <c r="X3" s="2"/>
      <c r="Y3" s="68"/>
      <c r="Z3" s="68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6" ht="29.25" customHeight="1" x14ac:dyDescent="0.3">
      <c r="A4" s="50" t="s">
        <v>39</v>
      </c>
      <c r="B4" s="55" t="s">
        <v>38</v>
      </c>
      <c r="C4" s="56"/>
      <c r="D4" s="56"/>
      <c r="E4" s="56"/>
      <c r="F4" s="57"/>
      <c r="G4" s="47" t="s">
        <v>0</v>
      </c>
      <c r="H4" s="48"/>
      <c r="I4" s="48"/>
      <c r="J4" s="48"/>
      <c r="K4" s="48"/>
      <c r="L4" s="48"/>
      <c r="M4" s="48"/>
      <c r="N4" s="48"/>
      <c r="O4" s="48"/>
      <c r="P4" s="49"/>
      <c r="Q4" s="47" t="s">
        <v>1</v>
      </c>
      <c r="R4" s="48"/>
      <c r="S4" s="48"/>
      <c r="T4" s="48"/>
      <c r="U4" s="49"/>
      <c r="V4" s="45" t="s">
        <v>2</v>
      </c>
      <c r="W4" s="45"/>
      <c r="X4" s="45"/>
      <c r="Y4" s="45"/>
      <c r="Z4" s="45"/>
      <c r="AA4" s="45"/>
      <c r="AB4" s="45"/>
      <c r="AC4" s="45"/>
      <c r="AD4" s="45"/>
      <c r="AE4" s="45"/>
      <c r="AF4" s="45" t="s">
        <v>2</v>
      </c>
      <c r="AG4" s="45"/>
      <c r="AH4" s="45"/>
      <c r="AI4" s="45"/>
      <c r="AJ4" s="45"/>
      <c r="AK4" s="45" t="s">
        <v>66</v>
      </c>
      <c r="AL4" s="45"/>
      <c r="AM4" s="45"/>
      <c r="AN4" s="45"/>
      <c r="AO4" s="45"/>
      <c r="AP4" s="45" t="s">
        <v>3</v>
      </c>
      <c r="AQ4" s="45"/>
      <c r="AR4" s="45"/>
      <c r="AS4" s="45"/>
      <c r="AT4" s="45"/>
      <c r="AU4" s="45" t="s">
        <v>4</v>
      </c>
      <c r="AV4" s="45"/>
      <c r="AW4" s="45"/>
      <c r="AX4" s="45"/>
      <c r="AY4" s="45"/>
      <c r="AZ4" s="47" t="s">
        <v>5</v>
      </c>
      <c r="BA4" s="48"/>
      <c r="BB4" s="48"/>
      <c r="BC4" s="48"/>
      <c r="BD4" s="48"/>
      <c r="BE4" s="48"/>
      <c r="BF4" s="48"/>
      <c r="BG4" s="48"/>
      <c r="BH4" s="48"/>
      <c r="BI4" s="49"/>
      <c r="BJ4" s="45" t="s">
        <v>5</v>
      </c>
      <c r="BK4" s="45"/>
      <c r="BL4" s="45"/>
      <c r="BM4" s="45"/>
      <c r="BN4" s="45"/>
      <c r="BO4" s="45" t="s">
        <v>6</v>
      </c>
      <c r="BP4" s="45"/>
      <c r="BQ4" s="45"/>
      <c r="BR4" s="45"/>
      <c r="BS4" s="45"/>
      <c r="BT4" s="45" t="s">
        <v>7</v>
      </c>
      <c r="BU4" s="45"/>
      <c r="BV4" s="45"/>
      <c r="BW4" s="45"/>
      <c r="BX4" s="45"/>
      <c r="BY4" s="45" t="s">
        <v>8</v>
      </c>
      <c r="BZ4" s="45"/>
      <c r="CA4" s="45"/>
      <c r="CB4" s="45"/>
      <c r="CC4" s="45"/>
      <c r="CD4" s="45"/>
      <c r="CE4" s="45"/>
      <c r="CF4" s="45"/>
      <c r="CG4" s="45"/>
      <c r="CH4" s="45"/>
    </row>
    <row r="5" spans="1:86" ht="104.25" customHeight="1" x14ac:dyDescent="0.3">
      <c r="A5" s="51"/>
      <c r="B5" s="58"/>
      <c r="C5" s="59"/>
      <c r="D5" s="59"/>
      <c r="E5" s="59"/>
      <c r="F5" s="60"/>
      <c r="G5" s="47" t="s">
        <v>40</v>
      </c>
      <c r="H5" s="48"/>
      <c r="I5" s="48"/>
      <c r="J5" s="48"/>
      <c r="K5" s="49"/>
      <c r="L5" s="47" t="s">
        <v>73</v>
      </c>
      <c r="M5" s="48"/>
      <c r="N5" s="48"/>
      <c r="O5" s="48"/>
      <c r="P5" s="49"/>
      <c r="Q5" s="47" t="s">
        <v>41</v>
      </c>
      <c r="R5" s="48"/>
      <c r="S5" s="48"/>
      <c r="T5" s="48"/>
      <c r="U5" s="49"/>
      <c r="V5" s="47" t="s">
        <v>44</v>
      </c>
      <c r="W5" s="48"/>
      <c r="X5" s="48"/>
      <c r="Y5" s="48"/>
      <c r="Z5" s="49"/>
      <c r="AA5" s="47" t="s">
        <v>44</v>
      </c>
      <c r="AB5" s="48"/>
      <c r="AC5" s="48"/>
      <c r="AD5" s="48"/>
      <c r="AE5" s="49"/>
      <c r="AF5" s="47" t="s">
        <v>44</v>
      </c>
      <c r="AG5" s="48"/>
      <c r="AH5" s="48"/>
      <c r="AI5" s="48"/>
      <c r="AJ5" s="49"/>
      <c r="AK5" s="47" t="s">
        <v>67</v>
      </c>
      <c r="AL5" s="48"/>
      <c r="AM5" s="48"/>
      <c r="AN5" s="48"/>
      <c r="AO5" s="49"/>
      <c r="AP5" s="47" t="s">
        <v>48</v>
      </c>
      <c r="AQ5" s="48"/>
      <c r="AR5" s="48"/>
      <c r="AS5" s="48"/>
      <c r="AT5" s="49"/>
      <c r="AU5" s="47" t="s">
        <v>50</v>
      </c>
      <c r="AV5" s="48"/>
      <c r="AW5" s="48"/>
      <c r="AX5" s="48"/>
      <c r="AY5" s="49"/>
      <c r="AZ5" s="47" t="s">
        <v>52</v>
      </c>
      <c r="BA5" s="48"/>
      <c r="BB5" s="48"/>
      <c r="BC5" s="48"/>
      <c r="BD5" s="49"/>
      <c r="BE5" s="47" t="s">
        <v>70</v>
      </c>
      <c r="BF5" s="48"/>
      <c r="BG5" s="48"/>
      <c r="BH5" s="48"/>
      <c r="BI5" s="49"/>
      <c r="BJ5" s="47" t="s">
        <v>54</v>
      </c>
      <c r="BK5" s="48"/>
      <c r="BL5" s="48"/>
      <c r="BM5" s="48"/>
      <c r="BN5" s="49"/>
      <c r="BO5" s="47" t="s">
        <v>56</v>
      </c>
      <c r="BP5" s="48"/>
      <c r="BQ5" s="48"/>
      <c r="BR5" s="48"/>
      <c r="BS5" s="49"/>
      <c r="BT5" s="45" t="s">
        <v>58</v>
      </c>
      <c r="BU5" s="45"/>
      <c r="BV5" s="45"/>
      <c r="BW5" s="45"/>
      <c r="BX5" s="45"/>
      <c r="BY5" s="45" t="s">
        <v>60</v>
      </c>
      <c r="BZ5" s="45"/>
      <c r="CA5" s="45"/>
      <c r="CB5" s="45"/>
      <c r="CC5" s="45"/>
      <c r="CD5" s="45" t="s">
        <v>63</v>
      </c>
      <c r="CE5" s="45"/>
      <c r="CF5" s="45"/>
      <c r="CG5" s="45"/>
      <c r="CH5" s="45"/>
    </row>
    <row r="6" spans="1:86" ht="23.25" customHeight="1" x14ac:dyDescent="0.3">
      <c r="A6" s="51"/>
      <c r="B6" s="61" t="s">
        <v>76</v>
      </c>
      <c r="C6" s="61" t="s">
        <v>9</v>
      </c>
      <c r="D6" s="61" t="s">
        <v>10</v>
      </c>
      <c r="E6" s="46" t="s">
        <v>11</v>
      </c>
      <c r="F6" s="46"/>
      <c r="G6" s="45" t="s">
        <v>76</v>
      </c>
      <c r="H6" s="45" t="s">
        <v>9</v>
      </c>
      <c r="I6" s="45" t="s">
        <v>10</v>
      </c>
      <c r="J6" s="46" t="s">
        <v>11</v>
      </c>
      <c r="K6" s="46"/>
      <c r="L6" s="45" t="s">
        <v>76</v>
      </c>
      <c r="M6" s="45" t="s">
        <v>9</v>
      </c>
      <c r="N6" s="45" t="s">
        <v>10</v>
      </c>
      <c r="O6" s="46" t="s">
        <v>11</v>
      </c>
      <c r="P6" s="46"/>
      <c r="Q6" s="45" t="s">
        <v>76</v>
      </c>
      <c r="R6" s="45" t="s">
        <v>9</v>
      </c>
      <c r="S6" s="45" t="s">
        <v>10</v>
      </c>
      <c r="T6" s="46" t="s">
        <v>11</v>
      </c>
      <c r="U6" s="46"/>
      <c r="V6" s="45" t="s">
        <v>76</v>
      </c>
      <c r="W6" s="45" t="s">
        <v>9</v>
      </c>
      <c r="X6" s="45" t="s">
        <v>10</v>
      </c>
      <c r="Y6" s="46" t="s">
        <v>11</v>
      </c>
      <c r="Z6" s="46"/>
      <c r="AA6" s="45" t="s">
        <v>76</v>
      </c>
      <c r="AB6" s="45" t="s">
        <v>9</v>
      </c>
      <c r="AC6" s="45" t="s">
        <v>10</v>
      </c>
      <c r="AD6" s="46" t="s">
        <v>11</v>
      </c>
      <c r="AE6" s="46"/>
      <c r="AF6" s="45" t="s">
        <v>76</v>
      </c>
      <c r="AG6" s="45" t="s">
        <v>9</v>
      </c>
      <c r="AH6" s="45" t="s">
        <v>10</v>
      </c>
      <c r="AI6" s="46" t="s">
        <v>11</v>
      </c>
      <c r="AJ6" s="46"/>
      <c r="AK6" s="45" t="s">
        <v>76</v>
      </c>
      <c r="AL6" s="45" t="s">
        <v>9</v>
      </c>
      <c r="AM6" s="45" t="s">
        <v>10</v>
      </c>
      <c r="AN6" s="46" t="s">
        <v>11</v>
      </c>
      <c r="AO6" s="46"/>
      <c r="AP6" s="45" t="s">
        <v>76</v>
      </c>
      <c r="AQ6" s="45" t="s">
        <v>9</v>
      </c>
      <c r="AR6" s="45" t="s">
        <v>10</v>
      </c>
      <c r="AS6" s="46" t="s">
        <v>11</v>
      </c>
      <c r="AT6" s="46"/>
      <c r="AU6" s="45" t="s">
        <v>76</v>
      </c>
      <c r="AV6" s="45" t="s">
        <v>9</v>
      </c>
      <c r="AW6" s="45" t="s">
        <v>10</v>
      </c>
      <c r="AX6" s="46" t="s">
        <v>11</v>
      </c>
      <c r="AY6" s="46"/>
      <c r="AZ6" s="45" t="s">
        <v>76</v>
      </c>
      <c r="BA6" s="45" t="s">
        <v>9</v>
      </c>
      <c r="BB6" s="45" t="s">
        <v>10</v>
      </c>
      <c r="BC6" s="46" t="s">
        <v>11</v>
      </c>
      <c r="BD6" s="46"/>
      <c r="BE6" s="45" t="s">
        <v>76</v>
      </c>
      <c r="BF6" s="45" t="s">
        <v>9</v>
      </c>
      <c r="BG6" s="45" t="s">
        <v>10</v>
      </c>
      <c r="BH6" s="46" t="s">
        <v>11</v>
      </c>
      <c r="BI6" s="46"/>
      <c r="BJ6" s="45" t="s">
        <v>76</v>
      </c>
      <c r="BK6" s="45" t="s">
        <v>9</v>
      </c>
      <c r="BL6" s="45" t="s">
        <v>10</v>
      </c>
      <c r="BM6" s="46" t="s">
        <v>11</v>
      </c>
      <c r="BN6" s="46"/>
      <c r="BO6" s="45" t="s">
        <v>76</v>
      </c>
      <c r="BP6" s="45" t="s">
        <v>9</v>
      </c>
      <c r="BQ6" s="45" t="s">
        <v>10</v>
      </c>
      <c r="BR6" s="46" t="s">
        <v>11</v>
      </c>
      <c r="BS6" s="46"/>
      <c r="BT6" s="45" t="s">
        <v>76</v>
      </c>
      <c r="BU6" s="45" t="s">
        <v>9</v>
      </c>
      <c r="BV6" s="45" t="s">
        <v>10</v>
      </c>
      <c r="BW6" s="46" t="s">
        <v>11</v>
      </c>
      <c r="BX6" s="46"/>
      <c r="BY6" s="45" t="s">
        <v>76</v>
      </c>
      <c r="BZ6" s="45" t="s">
        <v>9</v>
      </c>
      <c r="CA6" s="45" t="s">
        <v>10</v>
      </c>
      <c r="CB6" s="46" t="s">
        <v>11</v>
      </c>
      <c r="CC6" s="46"/>
      <c r="CD6" s="45" t="s">
        <v>76</v>
      </c>
      <c r="CE6" s="45" t="s">
        <v>9</v>
      </c>
      <c r="CF6" s="45" t="s">
        <v>10</v>
      </c>
      <c r="CG6" s="46" t="s">
        <v>11</v>
      </c>
      <c r="CH6" s="46"/>
    </row>
    <row r="7" spans="1:86" ht="43.5" customHeight="1" x14ac:dyDescent="0.3">
      <c r="A7" s="51"/>
      <c r="B7" s="62"/>
      <c r="C7" s="62"/>
      <c r="D7" s="62"/>
      <c r="E7" s="61" t="s">
        <v>77</v>
      </c>
      <c r="F7" s="64" t="s">
        <v>65</v>
      </c>
      <c r="G7" s="45"/>
      <c r="H7" s="45"/>
      <c r="I7" s="45"/>
      <c r="J7" s="32" t="s">
        <v>77</v>
      </c>
      <c r="K7" s="33" t="s">
        <v>65</v>
      </c>
      <c r="L7" s="45"/>
      <c r="M7" s="45"/>
      <c r="N7" s="45"/>
      <c r="O7" s="38" t="s">
        <v>77</v>
      </c>
      <c r="P7" s="40" t="s">
        <v>65</v>
      </c>
      <c r="Q7" s="45"/>
      <c r="R7" s="45"/>
      <c r="S7" s="45"/>
      <c r="T7" s="38" t="s">
        <v>77</v>
      </c>
      <c r="U7" s="40" t="s">
        <v>65</v>
      </c>
      <c r="V7" s="45"/>
      <c r="W7" s="45"/>
      <c r="X7" s="45"/>
      <c r="Y7" s="38" t="s">
        <v>77</v>
      </c>
      <c r="Z7" s="40" t="s">
        <v>65</v>
      </c>
      <c r="AA7" s="45"/>
      <c r="AB7" s="45"/>
      <c r="AC7" s="45"/>
      <c r="AD7" s="38" t="s">
        <v>77</v>
      </c>
      <c r="AE7" s="40" t="s">
        <v>65</v>
      </c>
      <c r="AF7" s="45"/>
      <c r="AG7" s="45"/>
      <c r="AH7" s="45"/>
      <c r="AI7" s="38" t="s">
        <v>77</v>
      </c>
      <c r="AJ7" s="40" t="s">
        <v>65</v>
      </c>
      <c r="AK7" s="45"/>
      <c r="AL7" s="45"/>
      <c r="AM7" s="45"/>
      <c r="AN7" s="38" t="s">
        <v>77</v>
      </c>
      <c r="AO7" s="40" t="s">
        <v>65</v>
      </c>
      <c r="AP7" s="45"/>
      <c r="AQ7" s="45"/>
      <c r="AR7" s="45"/>
      <c r="AS7" s="38" t="s">
        <v>77</v>
      </c>
      <c r="AT7" s="40" t="s">
        <v>65</v>
      </c>
      <c r="AU7" s="45"/>
      <c r="AV7" s="45"/>
      <c r="AW7" s="45"/>
      <c r="AX7" s="38" t="s">
        <v>77</v>
      </c>
      <c r="AY7" s="40" t="s">
        <v>65</v>
      </c>
      <c r="AZ7" s="45"/>
      <c r="BA7" s="45"/>
      <c r="BB7" s="45"/>
      <c r="BC7" s="38" t="s">
        <v>77</v>
      </c>
      <c r="BD7" s="40" t="s">
        <v>65</v>
      </c>
      <c r="BE7" s="45"/>
      <c r="BF7" s="45"/>
      <c r="BG7" s="45"/>
      <c r="BH7" s="38" t="s">
        <v>77</v>
      </c>
      <c r="BI7" s="40" t="s">
        <v>65</v>
      </c>
      <c r="BJ7" s="45"/>
      <c r="BK7" s="45"/>
      <c r="BL7" s="45"/>
      <c r="BM7" s="38" t="s">
        <v>77</v>
      </c>
      <c r="BN7" s="40" t="s">
        <v>65</v>
      </c>
      <c r="BO7" s="45"/>
      <c r="BP7" s="45"/>
      <c r="BQ7" s="45"/>
      <c r="BR7" s="38" t="s">
        <v>77</v>
      </c>
      <c r="BS7" s="40" t="s">
        <v>65</v>
      </c>
      <c r="BT7" s="45"/>
      <c r="BU7" s="45"/>
      <c r="BV7" s="45"/>
      <c r="BW7" s="38" t="s">
        <v>77</v>
      </c>
      <c r="BX7" s="40" t="s">
        <v>65</v>
      </c>
      <c r="BY7" s="45"/>
      <c r="BZ7" s="45"/>
      <c r="CA7" s="45"/>
      <c r="CB7" s="38" t="s">
        <v>77</v>
      </c>
      <c r="CC7" s="40" t="s">
        <v>65</v>
      </c>
      <c r="CD7" s="45"/>
      <c r="CE7" s="45"/>
      <c r="CF7" s="45"/>
      <c r="CG7" s="38" t="s">
        <v>77</v>
      </c>
      <c r="CH7" s="40" t="s">
        <v>65</v>
      </c>
    </row>
    <row r="8" spans="1:86" ht="19.5" customHeight="1" x14ac:dyDescent="0.3">
      <c r="A8" s="51"/>
      <c r="B8" s="62"/>
      <c r="C8" s="62"/>
      <c r="D8" s="62"/>
      <c r="E8" s="62"/>
      <c r="F8" s="65"/>
      <c r="G8" s="45" t="s">
        <v>12</v>
      </c>
      <c r="H8" s="45"/>
      <c r="I8" s="45"/>
      <c r="J8" s="45"/>
      <c r="K8" s="45"/>
      <c r="L8" s="45" t="s">
        <v>43</v>
      </c>
      <c r="M8" s="45"/>
      <c r="N8" s="45"/>
      <c r="O8" s="45"/>
      <c r="P8" s="45"/>
      <c r="Q8" s="45" t="s">
        <v>12</v>
      </c>
      <c r="R8" s="45"/>
      <c r="S8" s="45"/>
      <c r="T8" s="45"/>
      <c r="U8" s="45"/>
      <c r="V8" s="45" t="s">
        <v>43</v>
      </c>
      <c r="W8" s="45"/>
      <c r="X8" s="45"/>
      <c r="Y8" s="45"/>
      <c r="Z8" s="45"/>
      <c r="AA8" s="45" t="s">
        <v>43</v>
      </c>
      <c r="AB8" s="45"/>
      <c r="AC8" s="45"/>
      <c r="AD8" s="45"/>
      <c r="AE8" s="45"/>
      <c r="AF8" s="45" t="s">
        <v>43</v>
      </c>
      <c r="AG8" s="45"/>
      <c r="AH8" s="45"/>
      <c r="AI8" s="45"/>
      <c r="AJ8" s="45"/>
      <c r="AK8" s="45" t="s">
        <v>12</v>
      </c>
      <c r="AL8" s="45"/>
      <c r="AM8" s="45"/>
      <c r="AN8" s="45"/>
      <c r="AO8" s="45"/>
      <c r="AP8" s="45" t="s">
        <v>43</v>
      </c>
      <c r="AQ8" s="45"/>
      <c r="AR8" s="45"/>
      <c r="AS8" s="45"/>
      <c r="AT8" s="45"/>
      <c r="AU8" s="45" t="s">
        <v>43</v>
      </c>
      <c r="AV8" s="45"/>
      <c r="AW8" s="45"/>
      <c r="AX8" s="45"/>
      <c r="AY8" s="45"/>
      <c r="AZ8" s="45" t="s">
        <v>12</v>
      </c>
      <c r="BA8" s="45"/>
      <c r="BB8" s="45"/>
      <c r="BC8" s="45"/>
      <c r="BD8" s="45"/>
      <c r="BE8" s="45" t="s">
        <v>12</v>
      </c>
      <c r="BF8" s="45"/>
      <c r="BG8" s="45"/>
      <c r="BH8" s="45"/>
      <c r="BI8" s="45"/>
      <c r="BJ8" s="45" t="s">
        <v>12</v>
      </c>
      <c r="BK8" s="45"/>
      <c r="BL8" s="45"/>
      <c r="BM8" s="45"/>
      <c r="BN8" s="45"/>
      <c r="BO8" s="45" t="s">
        <v>43</v>
      </c>
      <c r="BP8" s="45"/>
      <c r="BQ8" s="45"/>
      <c r="BR8" s="45"/>
      <c r="BS8" s="45"/>
      <c r="BT8" s="45" t="s">
        <v>43</v>
      </c>
      <c r="BU8" s="45"/>
      <c r="BV8" s="45"/>
      <c r="BW8" s="45"/>
      <c r="BX8" s="45"/>
      <c r="BY8" s="45" t="s">
        <v>43</v>
      </c>
      <c r="BZ8" s="45"/>
      <c r="CA8" s="45"/>
      <c r="CB8" s="45"/>
      <c r="CC8" s="45"/>
      <c r="CD8" s="45" t="s">
        <v>43</v>
      </c>
      <c r="CE8" s="45"/>
      <c r="CF8" s="45"/>
      <c r="CG8" s="45"/>
      <c r="CH8" s="45"/>
    </row>
    <row r="9" spans="1:86" ht="17.25" customHeight="1" x14ac:dyDescent="0.3">
      <c r="A9" s="52"/>
      <c r="B9" s="63"/>
      <c r="C9" s="63"/>
      <c r="D9" s="63"/>
      <c r="E9" s="63"/>
      <c r="F9" s="66"/>
      <c r="G9" s="47" t="s">
        <v>69</v>
      </c>
      <c r="H9" s="48"/>
      <c r="I9" s="48"/>
      <c r="J9" s="48"/>
      <c r="K9" s="49"/>
      <c r="L9" s="47" t="s">
        <v>74</v>
      </c>
      <c r="M9" s="48"/>
      <c r="N9" s="48"/>
      <c r="O9" s="48"/>
      <c r="P9" s="49"/>
      <c r="Q9" s="45" t="s">
        <v>42</v>
      </c>
      <c r="R9" s="45"/>
      <c r="S9" s="45"/>
      <c r="T9" s="45"/>
      <c r="U9" s="45"/>
      <c r="V9" s="45" t="s">
        <v>45</v>
      </c>
      <c r="W9" s="45"/>
      <c r="X9" s="45"/>
      <c r="Y9" s="45"/>
      <c r="Z9" s="45"/>
      <c r="AA9" s="47" t="s">
        <v>46</v>
      </c>
      <c r="AB9" s="48"/>
      <c r="AC9" s="48"/>
      <c r="AD9" s="48"/>
      <c r="AE9" s="49"/>
      <c r="AF9" s="45" t="s">
        <v>47</v>
      </c>
      <c r="AG9" s="45"/>
      <c r="AH9" s="45"/>
      <c r="AI9" s="45"/>
      <c r="AJ9" s="45"/>
      <c r="AK9" s="45" t="s">
        <v>68</v>
      </c>
      <c r="AL9" s="45"/>
      <c r="AM9" s="45"/>
      <c r="AN9" s="45"/>
      <c r="AO9" s="45"/>
      <c r="AP9" s="45" t="s">
        <v>49</v>
      </c>
      <c r="AQ9" s="45"/>
      <c r="AR9" s="45"/>
      <c r="AS9" s="45"/>
      <c r="AT9" s="45"/>
      <c r="AU9" s="45" t="s">
        <v>51</v>
      </c>
      <c r="AV9" s="45"/>
      <c r="AW9" s="45"/>
      <c r="AX9" s="45"/>
      <c r="AY9" s="45"/>
      <c r="AZ9" s="45" t="s">
        <v>53</v>
      </c>
      <c r="BA9" s="45"/>
      <c r="BB9" s="45"/>
      <c r="BC9" s="45"/>
      <c r="BD9" s="45"/>
      <c r="BE9" s="47" t="s">
        <v>71</v>
      </c>
      <c r="BF9" s="48"/>
      <c r="BG9" s="48"/>
      <c r="BH9" s="48"/>
      <c r="BI9" s="49"/>
      <c r="BJ9" s="45" t="s">
        <v>55</v>
      </c>
      <c r="BK9" s="45"/>
      <c r="BL9" s="45"/>
      <c r="BM9" s="45"/>
      <c r="BN9" s="45"/>
      <c r="BO9" s="45" t="s">
        <v>57</v>
      </c>
      <c r="BP9" s="45"/>
      <c r="BQ9" s="45"/>
      <c r="BR9" s="45"/>
      <c r="BS9" s="45"/>
      <c r="BT9" s="45" t="s">
        <v>59</v>
      </c>
      <c r="BU9" s="45"/>
      <c r="BV9" s="45"/>
      <c r="BW9" s="45"/>
      <c r="BX9" s="45"/>
      <c r="BY9" s="45" t="s">
        <v>61</v>
      </c>
      <c r="BZ9" s="45"/>
      <c r="CA9" s="45"/>
      <c r="CB9" s="45"/>
      <c r="CC9" s="45"/>
      <c r="CD9" s="45" t="s">
        <v>64</v>
      </c>
      <c r="CE9" s="45"/>
      <c r="CF9" s="45"/>
      <c r="CG9" s="45"/>
      <c r="CH9" s="45"/>
    </row>
    <row r="10" spans="1:86" ht="33" customHeight="1" x14ac:dyDescent="0.3">
      <c r="A10" s="6" t="s">
        <v>38</v>
      </c>
      <c r="B10" s="14">
        <f>B11+B25+B35</f>
        <v>1276298500</v>
      </c>
      <c r="C10" s="30">
        <f t="shared" ref="C10:D10" si="0">C11+C25+C35</f>
        <v>3479456861.9699998</v>
      </c>
      <c r="D10" s="14">
        <f t="shared" si="0"/>
        <v>3414128411.5899997</v>
      </c>
      <c r="E10" s="25" t="s">
        <v>75</v>
      </c>
      <c r="F10" s="25">
        <f>D10/C10*100</f>
        <v>98.122452642134135</v>
      </c>
      <c r="G10" s="19">
        <f>G11+G25+G35</f>
        <v>0</v>
      </c>
      <c r="H10" s="19">
        <f>H11+H25+H35</f>
        <v>502947300</v>
      </c>
      <c r="I10" s="19">
        <f>I11+I25+I35</f>
        <v>449159664.93000007</v>
      </c>
      <c r="J10" s="19"/>
      <c r="K10" s="25">
        <f>I10/H10*100</f>
        <v>89.305512710775076</v>
      </c>
      <c r="L10" s="19">
        <f>L11+L25+L35</f>
        <v>0</v>
      </c>
      <c r="M10" s="19">
        <f t="shared" ref="M10:N10" si="1">M11+M25+M35</f>
        <v>51491500</v>
      </c>
      <c r="N10" s="19">
        <f t="shared" si="1"/>
        <v>49438209.969999999</v>
      </c>
      <c r="O10" s="25"/>
      <c r="P10" s="25">
        <f>N10/M10*100</f>
        <v>96.012370915588008</v>
      </c>
      <c r="Q10" s="14">
        <f>Q11+Q25+Q35</f>
        <v>25000000</v>
      </c>
      <c r="R10" s="14">
        <f t="shared" ref="R10:S10" si="2">R11+R25+R35</f>
        <v>25000000</v>
      </c>
      <c r="S10" s="14">
        <f t="shared" si="2"/>
        <v>25000000</v>
      </c>
      <c r="T10" s="25">
        <f>S10/Q10*100</f>
        <v>100</v>
      </c>
      <c r="U10" s="25">
        <f>S10/R10*100</f>
        <v>100</v>
      </c>
      <c r="V10" s="14">
        <f>V11+V25+V35</f>
        <v>91592800</v>
      </c>
      <c r="W10" s="14">
        <f t="shared" ref="W10:X10" si="3">W11+W25+W35</f>
        <v>121023877</v>
      </c>
      <c r="X10" s="14">
        <f t="shared" si="3"/>
        <v>116341787.56999999</v>
      </c>
      <c r="Y10" s="16">
        <f>X10/V10*100</f>
        <v>127.02066927749777</v>
      </c>
      <c r="Z10" s="16">
        <f>X10/W10*100</f>
        <v>96.131268022425019</v>
      </c>
      <c r="AA10" s="14">
        <f>AA11+AA25+AA35</f>
        <v>2386100</v>
      </c>
      <c r="AB10" s="14">
        <f t="shared" ref="AB10:AC10" si="4">AB11+AB25+AB35</f>
        <v>2420885</v>
      </c>
      <c r="AC10" s="14">
        <f t="shared" si="4"/>
        <v>2302727</v>
      </c>
      <c r="AD10" s="21">
        <f>AC10/AA10*100</f>
        <v>96.505888269561211</v>
      </c>
      <c r="AE10" s="21">
        <f>AC10/AB10*100</f>
        <v>95.119222928804959</v>
      </c>
      <c r="AF10" s="14">
        <f>AF11+AF25+AF35</f>
        <v>1719600</v>
      </c>
      <c r="AG10" s="14">
        <v>865663</v>
      </c>
      <c r="AH10" s="14">
        <f t="shared" ref="AH10" si="5">AH11+AH25+AH35</f>
        <v>852950.32</v>
      </c>
      <c r="AI10" s="21">
        <f>AH10/AF10*100</f>
        <v>49.601670155850201</v>
      </c>
      <c r="AJ10" s="21">
        <f>AH10/AG10*100</f>
        <v>98.531451615698018</v>
      </c>
      <c r="AK10" s="14">
        <f>AK11+AK25+AK35</f>
        <v>0</v>
      </c>
      <c r="AL10" s="14">
        <f t="shared" ref="AL10:AM10" si="6">AL11+AL25+AL35</f>
        <v>55886800</v>
      </c>
      <c r="AM10" s="14">
        <f t="shared" si="6"/>
        <v>55886800</v>
      </c>
      <c r="AN10" s="14"/>
      <c r="AO10" s="16">
        <f t="shared" ref="AO10" si="7">AM10/AL10*100</f>
        <v>100</v>
      </c>
      <c r="AP10" s="14">
        <f>AP11+AP25+AP35</f>
        <v>900000</v>
      </c>
      <c r="AQ10" s="14">
        <f t="shared" ref="AQ10:AR10" si="8">AQ11+AQ25+AQ35</f>
        <v>900000</v>
      </c>
      <c r="AR10" s="14">
        <f t="shared" si="8"/>
        <v>900000</v>
      </c>
      <c r="AS10" s="16">
        <f>AR10/AP10*100</f>
        <v>100</v>
      </c>
      <c r="AT10" s="16">
        <f>AR10/AQ10*100</f>
        <v>100</v>
      </c>
      <c r="AU10" s="14">
        <f>AU11+AU25+AU35</f>
        <v>2700000</v>
      </c>
      <c r="AV10" s="14">
        <f t="shared" ref="AV10:AW10" si="9">AV11+AV25+AV35</f>
        <v>2700000</v>
      </c>
      <c r="AW10" s="14">
        <f t="shared" si="9"/>
        <v>2700000</v>
      </c>
      <c r="AX10" s="21">
        <f>AW10/AU10*100</f>
        <v>100</v>
      </c>
      <c r="AY10" s="21">
        <f>AW10/AV10*100</f>
        <v>100</v>
      </c>
      <c r="AZ10" s="14">
        <f>AZ11+AZ25+AZ35</f>
        <v>1079000000</v>
      </c>
      <c r="BA10" s="14">
        <f t="shared" ref="BA10:BB10" si="10">BA11+BA25+BA35</f>
        <v>1079000000</v>
      </c>
      <c r="BB10" s="14">
        <f t="shared" si="10"/>
        <v>1079000000</v>
      </c>
      <c r="BC10" s="21">
        <f t="shared" ref="BC10:BC11" si="11">BB10/AZ10*100</f>
        <v>100</v>
      </c>
      <c r="BD10" s="21">
        <f t="shared" ref="BD10:BD11" si="12">BB10/BA10*100</f>
        <v>100</v>
      </c>
      <c r="BE10" s="21">
        <f>BE11+BE25+BE35</f>
        <v>0</v>
      </c>
      <c r="BF10" s="14">
        <f t="shared" ref="BF10:BG10" si="13">BF11+BF25+BF35</f>
        <v>98784000</v>
      </c>
      <c r="BG10" s="14">
        <f t="shared" si="13"/>
        <v>98784000</v>
      </c>
      <c r="BH10" s="21"/>
      <c r="BI10" s="21">
        <f>BG10/BF10*100</f>
        <v>100</v>
      </c>
      <c r="BJ10" s="14">
        <f>BJ11+BJ25+BJ35</f>
        <v>0</v>
      </c>
      <c r="BK10" s="14">
        <f t="shared" ref="BK10:BL10" si="14">BK11+BK25+BK35</f>
        <v>80000000</v>
      </c>
      <c r="BL10" s="14">
        <f t="shared" si="14"/>
        <v>76411446.5</v>
      </c>
      <c r="BM10" s="1"/>
      <c r="BN10" s="21">
        <f>BL10/BK10*100</f>
        <v>95.514308124999999</v>
      </c>
      <c r="BO10" s="14">
        <f>BO11+BO25+BO35</f>
        <v>65000000</v>
      </c>
      <c r="BP10" s="14">
        <f t="shared" ref="BP10:BQ10" si="15">BP11+BP25+BP35</f>
        <v>80762800.000000015</v>
      </c>
      <c r="BQ10" s="14">
        <f t="shared" si="15"/>
        <v>80762724.710000008</v>
      </c>
      <c r="BR10" s="21">
        <f>BQ10/BO10*100</f>
        <v>124.2503457076923</v>
      </c>
      <c r="BS10" s="21">
        <f>BQ10/BP10*100</f>
        <v>99.999906776387135</v>
      </c>
      <c r="BT10" s="14">
        <f>BT11+BT25+BT35</f>
        <v>8000000</v>
      </c>
      <c r="BU10" s="14">
        <f t="shared" ref="BU10:BV10" si="16">BU11+BU25+BU35</f>
        <v>8000000</v>
      </c>
      <c r="BV10" s="14">
        <f t="shared" si="16"/>
        <v>7953450</v>
      </c>
      <c r="BW10" s="21">
        <f>BV10/BT10*100</f>
        <v>99.418125000000003</v>
      </c>
      <c r="BX10" s="21">
        <f>BV10/BU10*100</f>
        <v>99.418125000000003</v>
      </c>
      <c r="BY10" s="14">
        <f>BY11+BY25+BY35</f>
        <v>0</v>
      </c>
      <c r="BZ10" s="14">
        <v>1116991560.97</v>
      </c>
      <c r="CA10" s="14">
        <f t="shared" ref="CA10" si="17">CA11+CA25+CA35</f>
        <v>1116802690.8600001</v>
      </c>
      <c r="CB10" s="28"/>
      <c r="CC10" s="21">
        <f>CA10/BZ10*100</f>
        <v>99.983091178429689</v>
      </c>
      <c r="CD10" s="14">
        <f>CD11+CD25+CD35</f>
        <v>0</v>
      </c>
      <c r="CE10" s="14">
        <f t="shared" ref="CE10:CF10" si="18">CE11+CE25+CE35</f>
        <v>252682376</v>
      </c>
      <c r="CF10" s="14">
        <f t="shared" si="18"/>
        <v>251831859.72999999</v>
      </c>
      <c r="CG10" s="28"/>
      <c r="CH10" s="21">
        <f>CF10/CE10*100</f>
        <v>99.66340498951142</v>
      </c>
    </row>
    <row r="11" spans="1:86" x14ac:dyDescent="0.3">
      <c r="A11" s="6" t="s">
        <v>13</v>
      </c>
      <c r="B11" s="14">
        <f>SUM(B12:B24)</f>
        <v>1140265400</v>
      </c>
      <c r="C11" s="14">
        <f t="shared" ref="C11:D11" si="19">SUM(C12:C24)</f>
        <v>2570250163.73</v>
      </c>
      <c r="D11" s="14">
        <f t="shared" si="19"/>
        <v>2527407173.2199998</v>
      </c>
      <c r="E11" s="25" t="s">
        <v>75</v>
      </c>
      <c r="F11" s="25">
        <f t="shared" ref="F11:F34" si="20">D11/C11*100</f>
        <v>98.333119821775412</v>
      </c>
      <c r="G11" s="19">
        <f>SUM(G12:G24)</f>
        <v>0</v>
      </c>
      <c r="H11" s="19">
        <f>SUM(H12:H24)</f>
        <v>351227500</v>
      </c>
      <c r="I11" s="19">
        <f>SUM(I12:I24)</f>
        <v>314785051.86000001</v>
      </c>
      <c r="J11" s="19"/>
      <c r="K11" s="25">
        <f t="shared" ref="K11:K34" si="21">I11/H11*100</f>
        <v>89.624261158366025</v>
      </c>
      <c r="L11" s="19">
        <f>SUM(L12:L24)</f>
        <v>0</v>
      </c>
      <c r="M11" s="19">
        <f>SUM(M12:M24)</f>
        <v>35122900</v>
      </c>
      <c r="N11" s="19">
        <f>SUM(N12:N24)</f>
        <v>34165583.620000005</v>
      </c>
      <c r="O11" s="25"/>
      <c r="P11" s="25">
        <f t="shared" ref="P11:P34" si="22">N11/M11*100</f>
        <v>97.274381158731217</v>
      </c>
      <c r="Q11" s="14">
        <f t="shared" ref="Q11:CF11" si="23">SUM(Q12:Q24)</f>
        <v>20000000</v>
      </c>
      <c r="R11" s="14">
        <f t="shared" si="23"/>
        <v>20000000</v>
      </c>
      <c r="S11" s="14">
        <f t="shared" si="23"/>
        <v>20000000</v>
      </c>
      <c r="T11" s="25">
        <f t="shared" ref="T11:T28" si="24">S11/Q11*100</f>
        <v>100</v>
      </c>
      <c r="U11" s="25">
        <f t="shared" ref="U11:U28" si="25">S11/R11*100</f>
        <v>100</v>
      </c>
      <c r="V11" s="14">
        <f t="shared" si="23"/>
        <v>37689000</v>
      </c>
      <c r="W11" s="14">
        <f t="shared" si="23"/>
        <v>53031175</v>
      </c>
      <c r="X11" s="14">
        <f t="shared" si="23"/>
        <v>51243329.409999996</v>
      </c>
      <c r="Y11" s="16">
        <f>X11/V11*100</f>
        <v>135.96362177293108</v>
      </c>
      <c r="Z11" s="16">
        <f>X11/W11*100</f>
        <v>96.628689464263232</v>
      </c>
      <c r="AA11" s="14">
        <f t="shared" si="23"/>
        <v>2095300</v>
      </c>
      <c r="AB11" s="14">
        <f t="shared" si="23"/>
        <v>2202805</v>
      </c>
      <c r="AC11" s="14">
        <f t="shared" si="23"/>
        <v>2202795</v>
      </c>
      <c r="AD11" s="21">
        <f t="shared" ref="AD11:AD29" si="26">AC11/AA11*100</f>
        <v>105.13029160502076</v>
      </c>
      <c r="AE11" s="21">
        <f t="shared" ref="AE11:AE33" si="27">AC11/AB11*100</f>
        <v>99.999546033352928</v>
      </c>
      <c r="AF11" s="14">
        <f t="shared" si="23"/>
        <v>1481100</v>
      </c>
      <c r="AG11" s="14">
        <v>789763</v>
      </c>
      <c r="AH11" s="14">
        <v>787356.97</v>
      </c>
      <c r="AI11" s="21">
        <f t="shared" ref="AI11:AI19" si="28">AH11/AF11*100</f>
        <v>53.160284248193911</v>
      </c>
      <c r="AJ11" s="21">
        <f t="shared" ref="AJ11:AJ19" si="29">AH11/AG11*100</f>
        <v>99.695347844859782</v>
      </c>
      <c r="AK11" s="22"/>
      <c r="AL11" s="14">
        <f t="shared" ref="AL11:AM11" si="30">SUM(AL12:AL24)</f>
        <v>0</v>
      </c>
      <c r="AM11" s="14">
        <f t="shared" si="30"/>
        <v>0</v>
      </c>
      <c r="AN11" s="9"/>
      <c r="AO11" s="15"/>
      <c r="AP11" s="14">
        <v>0</v>
      </c>
      <c r="AQ11" s="14">
        <f t="shared" si="23"/>
        <v>360000</v>
      </c>
      <c r="AR11" s="14">
        <f t="shared" si="23"/>
        <v>360000</v>
      </c>
      <c r="AS11" s="15"/>
      <c r="AT11" s="16">
        <f>AR11/AQ11*100</f>
        <v>100</v>
      </c>
      <c r="AU11" s="14">
        <f t="shared" si="23"/>
        <v>0</v>
      </c>
      <c r="AV11" s="14">
        <f t="shared" si="23"/>
        <v>2200000</v>
      </c>
      <c r="AW11" s="14">
        <f t="shared" si="23"/>
        <v>2200000</v>
      </c>
      <c r="AX11" s="21"/>
      <c r="AY11" s="21">
        <f t="shared" ref="AY11" si="31">AW11/AV11*100</f>
        <v>100</v>
      </c>
      <c r="AZ11" s="14">
        <f t="shared" si="23"/>
        <v>1079000000</v>
      </c>
      <c r="BA11" s="14">
        <f t="shared" si="23"/>
        <v>1079000000</v>
      </c>
      <c r="BB11" s="14">
        <f t="shared" si="23"/>
        <v>1079000000</v>
      </c>
      <c r="BC11" s="21">
        <f t="shared" si="11"/>
        <v>100</v>
      </c>
      <c r="BD11" s="21">
        <f t="shared" si="12"/>
        <v>100</v>
      </c>
      <c r="BE11" s="14">
        <f>BE15</f>
        <v>0</v>
      </c>
      <c r="BF11" s="14">
        <f>BF15</f>
        <v>98784000</v>
      </c>
      <c r="BG11" s="14">
        <f>BG15</f>
        <v>98784000</v>
      </c>
      <c r="BH11" s="21"/>
      <c r="BI11" s="21">
        <f t="shared" ref="BI11:BI15" si="32">BG11/BF11*100</f>
        <v>100</v>
      </c>
      <c r="BJ11" s="14">
        <f t="shared" si="23"/>
        <v>0</v>
      </c>
      <c r="BK11" s="14">
        <f t="shared" si="23"/>
        <v>80000000</v>
      </c>
      <c r="BL11" s="14">
        <f t="shared" si="23"/>
        <v>76411446.5</v>
      </c>
      <c r="BM11" s="16"/>
      <c r="BN11" s="21">
        <f t="shared" ref="BN11:BN13" si="33">BL11/BK11*100</f>
        <v>95.514308124999999</v>
      </c>
      <c r="BO11" s="14">
        <f t="shared" si="23"/>
        <v>0</v>
      </c>
      <c r="BP11" s="14">
        <f t="shared" si="23"/>
        <v>0</v>
      </c>
      <c r="BQ11" s="14">
        <f t="shared" si="23"/>
        <v>0</v>
      </c>
      <c r="BR11" s="16"/>
      <c r="BS11" s="21"/>
      <c r="BT11" s="14">
        <f t="shared" si="23"/>
        <v>0</v>
      </c>
      <c r="BU11" s="14">
        <f t="shared" si="23"/>
        <v>4800000</v>
      </c>
      <c r="BV11" s="14">
        <f t="shared" si="23"/>
        <v>4800000</v>
      </c>
      <c r="BW11" s="21"/>
      <c r="BX11" s="21">
        <f t="shared" ref="BX11:BX33" si="34">BV11/BU11*100</f>
        <v>100</v>
      </c>
      <c r="BY11" s="14">
        <f t="shared" si="23"/>
        <v>0</v>
      </c>
      <c r="BZ11" s="14">
        <f t="shared" si="23"/>
        <v>686284334.73000002</v>
      </c>
      <c r="CA11" s="14">
        <f t="shared" si="23"/>
        <v>686284236.13</v>
      </c>
      <c r="CB11" s="16"/>
      <c r="CC11" s="21">
        <f t="shared" ref="CC11:CC34" si="35">CA11/BZ11*100</f>
        <v>99.999985632777111</v>
      </c>
      <c r="CD11" s="14">
        <f t="shared" si="23"/>
        <v>0</v>
      </c>
      <c r="CE11" s="14">
        <f t="shared" si="23"/>
        <v>156447586</v>
      </c>
      <c r="CF11" s="14">
        <f t="shared" si="23"/>
        <v>156383273.72999999</v>
      </c>
      <c r="CG11" s="28"/>
      <c r="CH11" s="21">
        <f t="shared" ref="CH11:CH34" si="36">CF11/CE11*100</f>
        <v>99.958892130173226</v>
      </c>
    </row>
    <row r="12" spans="1:86" x14ac:dyDescent="0.3">
      <c r="A12" s="7" t="s">
        <v>14</v>
      </c>
      <c r="B12" s="31">
        <f>Q12+V12+AA12+AF12+AP12+AU12+BJ12+BO12+BT12+BY12+CD12+AZ12+G12+AK12+BE12</f>
        <v>3501500</v>
      </c>
      <c r="C12" s="31">
        <f>R12+W12+AB12+AG12+AQ12+AV12+BK12+BP12+BU12+BZ12+CE12+BA12+H12+AL12+BF12+M12</f>
        <v>161457603</v>
      </c>
      <c r="D12" s="31">
        <f>S12+X12+AC12+AH12+AR12+AW12+BL12+BQ12+BV12+CA12+CF12+BB12+I12+AM12+BG12+N12</f>
        <v>157260131.43000001</v>
      </c>
      <c r="E12" s="26" t="s">
        <v>75</v>
      </c>
      <c r="F12" s="26">
        <f t="shared" si="20"/>
        <v>97.400263913245382</v>
      </c>
      <c r="G12" s="4"/>
      <c r="H12" s="9">
        <v>30987600</v>
      </c>
      <c r="I12" s="9">
        <v>26794280.23</v>
      </c>
      <c r="J12" s="4"/>
      <c r="K12" s="26">
        <f t="shared" si="21"/>
        <v>86.467749131910836</v>
      </c>
      <c r="L12" s="26"/>
      <c r="M12" s="9">
        <v>3098900</v>
      </c>
      <c r="N12" s="9">
        <v>3098900</v>
      </c>
      <c r="O12" s="26"/>
      <c r="P12" s="26">
        <f t="shared" si="22"/>
        <v>100</v>
      </c>
      <c r="Q12" s="11"/>
      <c r="R12" s="34"/>
      <c r="S12" s="35"/>
      <c r="T12" s="26"/>
      <c r="U12" s="26"/>
      <c r="V12" s="9">
        <v>3428800</v>
      </c>
      <c r="W12" s="9">
        <v>2881763</v>
      </c>
      <c r="X12" s="9">
        <v>2881762.2</v>
      </c>
      <c r="Y12" s="15">
        <f t="shared" ref="Y12:Y34" si="37">X12/V12*100</f>
        <v>84.045794447036869</v>
      </c>
      <c r="Z12" s="15">
        <f t="shared" ref="Z12:Z34" si="38">X12/W12*100</f>
        <v>99.999972239216078</v>
      </c>
      <c r="AA12" s="9">
        <v>72700</v>
      </c>
      <c r="AB12" s="9">
        <v>72690</v>
      </c>
      <c r="AC12" s="9">
        <v>72690</v>
      </c>
      <c r="AD12" s="20">
        <f t="shared" si="26"/>
        <v>99.98624484181569</v>
      </c>
      <c r="AE12" s="20">
        <f t="shared" si="27"/>
        <v>100</v>
      </c>
      <c r="AF12" s="9"/>
      <c r="AG12" s="9"/>
      <c r="AH12" s="9"/>
      <c r="AI12" s="20"/>
      <c r="AJ12" s="20"/>
      <c r="AK12" s="4"/>
      <c r="AL12" s="9"/>
      <c r="AM12" s="4"/>
      <c r="AN12" s="4"/>
      <c r="AO12" s="4"/>
      <c r="AP12" s="4"/>
      <c r="AQ12" s="34"/>
      <c r="AR12" s="35"/>
      <c r="AS12" s="4"/>
      <c r="AT12" s="16"/>
      <c r="AU12" s="5"/>
      <c r="AV12" s="9"/>
      <c r="AW12" s="9"/>
      <c r="AX12" s="5"/>
      <c r="AY12" s="5"/>
      <c r="AZ12" s="11"/>
      <c r="BA12" s="34"/>
      <c r="BB12" s="35"/>
      <c r="BC12" s="5"/>
      <c r="BD12" s="5"/>
      <c r="BE12" s="5"/>
      <c r="BF12" s="34"/>
      <c r="BG12" s="35"/>
      <c r="BH12" s="5"/>
      <c r="BI12" s="21"/>
      <c r="BJ12" s="12"/>
      <c r="BK12" s="3"/>
      <c r="BL12" s="4"/>
      <c r="BM12" s="5"/>
      <c r="BN12" s="21"/>
      <c r="BO12" s="5"/>
      <c r="BP12" s="3"/>
      <c r="BQ12" s="4"/>
      <c r="BR12" s="5"/>
      <c r="BS12" s="21"/>
      <c r="BT12" s="4"/>
      <c r="BU12" s="34"/>
      <c r="BV12" s="35"/>
      <c r="BW12" s="5"/>
      <c r="BX12" s="21"/>
      <c r="BY12" s="4"/>
      <c r="BZ12" s="44">
        <v>111235100</v>
      </c>
      <c r="CA12" s="3">
        <v>111235100</v>
      </c>
      <c r="CB12" s="4"/>
      <c r="CC12" s="20">
        <f t="shared" si="35"/>
        <v>100</v>
      </c>
      <c r="CD12" s="4"/>
      <c r="CE12" s="3">
        <v>13181550</v>
      </c>
      <c r="CF12" s="3">
        <v>13177399</v>
      </c>
      <c r="CG12" s="4"/>
      <c r="CH12" s="20">
        <f t="shared" si="36"/>
        <v>99.968509014493748</v>
      </c>
    </row>
    <row r="13" spans="1:86" x14ac:dyDescent="0.3">
      <c r="A13" s="7" t="s">
        <v>15</v>
      </c>
      <c r="B13" s="31">
        <f t="shared" ref="B13:B35" si="39">Q13+V13+AA13+AF13+AP13+AU13+BJ13+BO13+BT13+BY13+CD13+AZ13+G13+AK13+BE13</f>
        <v>590080200</v>
      </c>
      <c r="C13" s="31">
        <f t="shared" ref="C13:C24" si="40">R13+W13+AB13+AG13+AQ13+AV13+BK13+BP13+BU13+BZ13+CE13+BA13+H13+AL13+BF13+M13</f>
        <v>851190202</v>
      </c>
      <c r="D13" s="31">
        <f t="shared" ref="D13:D34" si="41">S13+X13+AC13+AH13+AR13+AW13+BL13+BQ13+BV13+CA13+CF13+BB13+I13+AM13+BG13+N13</f>
        <v>833317760.00999999</v>
      </c>
      <c r="E13" s="26">
        <f t="shared" ref="E13:E15" si="42">D13/B13*100</f>
        <v>141.22110181124532</v>
      </c>
      <c r="F13" s="26">
        <f t="shared" si="20"/>
        <v>97.900299845086792</v>
      </c>
      <c r="G13" s="4"/>
      <c r="H13" s="9">
        <v>109888800</v>
      </c>
      <c r="I13" s="9">
        <v>96590013.629999995</v>
      </c>
      <c r="J13" s="4"/>
      <c r="K13" s="26">
        <f t="shared" si="21"/>
        <v>87.897960146984943</v>
      </c>
      <c r="L13" s="26"/>
      <c r="M13" s="9">
        <v>10988900</v>
      </c>
      <c r="N13" s="9">
        <v>10988900</v>
      </c>
      <c r="O13" s="26"/>
      <c r="P13" s="26">
        <f t="shared" si="22"/>
        <v>100</v>
      </c>
      <c r="Q13" s="11"/>
      <c r="R13" s="34"/>
      <c r="S13" s="35"/>
      <c r="T13" s="26"/>
      <c r="U13" s="26"/>
      <c r="V13" s="9">
        <v>5664200</v>
      </c>
      <c r="W13" s="9">
        <v>4417426</v>
      </c>
      <c r="X13" s="9">
        <v>3432323.88</v>
      </c>
      <c r="Y13" s="15">
        <f t="shared" si="37"/>
        <v>60.596798841848795</v>
      </c>
      <c r="Z13" s="15">
        <f t="shared" si="38"/>
        <v>77.699635036331102</v>
      </c>
      <c r="AA13" s="9">
        <v>167500</v>
      </c>
      <c r="AB13" s="9"/>
      <c r="AC13" s="9"/>
      <c r="AD13" s="20"/>
      <c r="AE13" s="20"/>
      <c r="AF13" s="9">
        <v>248500</v>
      </c>
      <c r="AG13" s="9"/>
      <c r="AH13" s="9"/>
      <c r="AI13" s="20"/>
      <c r="AJ13" s="20"/>
      <c r="AK13" s="5"/>
      <c r="AL13" s="3"/>
      <c r="AM13" s="4"/>
      <c r="AN13" s="5"/>
      <c r="AO13" s="5"/>
      <c r="AP13" s="5"/>
      <c r="AQ13" s="34"/>
      <c r="AR13" s="35"/>
      <c r="AS13" s="5"/>
      <c r="AT13" s="16"/>
      <c r="AU13" s="5"/>
      <c r="AV13" s="9"/>
      <c r="AW13" s="9"/>
      <c r="AX13" s="5"/>
      <c r="AY13" s="5"/>
      <c r="AZ13" s="9">
        <v>584000000</v>
      </c>
      <c r="BA13" s="9">
        <v>584000000</v>
      </c>
      <c r="BB13" s="9">
        <v>584000000</v>
      </c>
      <c r="BC13" s="20">
        <f t="shared" ref="BC13:BC15" si="43">BB13/AZ13*100</f>
        <v>100</v>
      </c>
      <c r="BD13" s="20">
        <f t="shared" ref="BD13:BD15" si="44">BB13/BA13*100</f>
        <v>100</v>
      </c>
      <c r="BE13" s="20"/>
      <c r="BF13" s="34"/>
      <c r="BG13" s="35"/>
      <c r="BH13" s="20"/>
      <c r="BI13" s="21"/>
      <c r="BJ13" s="3"/>
      <c r="BK13" s="3">
        <v>80000000</v>
      </c>
      <c r="BL13" s="4">
        <v>76411446.5</v>
      </c>
      <c r="BM13" s="5"/>
      <c r="BN13" s="20">
        <f t="shared" si="33"/>
        <v>95.514308124999999</v>
      </c>
      <c r="BO13" s="5"/>
      <c r="BP13" s="3"/>
      <c r="BQ13" s="4"/>
      <c r="BR13" s="5"/>
      <c r="BS13" s="21"/>
      <c r="BT13" s="5"/>
      <c r="BU13" s="34"/>
      <c r="BV13" s="35"/>
      <c r="BW13" s="5"/>
      <c r="BX13" s="21"/>
      <c r="BY13" s="4"/>
      <c r="BZ13" s="44">
        <v>22728700</v>
      </c>
      <c r="CA13" s="3">
        <v>22728700</v>
      </c>
      <c r="CB13" s="4"/>
      <c r="CC13" s="20">
        <f t="shared" si="35"/>
        <v>100</v>
      </c>
      <c r="CD13" s="4"/>
      <c r="CE13" s="3">
        <v>39166376</v>
      </c>
      <c r="CF13" s="3">
        <v>39166376</v>
      </c>
      <c r="CG13" s="4"/>
      <c r="CH13" s="20">
        <f t="shared" si="36"/>
        <v>100</v>
      </c>
    </row>
    <row r="14" spans="1:86" x14ac:dyDescent="0.3">
      <c r="A14" s="7" t="s">
        <v>16</v>
      </c>
      <c r="B14" s="31">
        <f t="shared" si="39"/>
        <v>2155900</v>
      </c>
      <c r="C14" s="31">
        <f t="shared" si="40"/>
        <v>118712880</v>
      </c>
      <c r="D14" s="31">
        <f t="shared" si="41"/>
        <v>116252278.41</v>
      </c>
      <c r="E14" s="26" t="s">
        <v>75</v>
      </c>
      <c r="F14" s="26">
        <f t="shared" si="20"/>
        <v>97.927266535863666</v>
      </c>
      <c r="G14" s="4"/>
      <c r="H14" s="9">
        <v>27342000</v>
      </c>
      <c r="I14" s="9">
        <v>25310383.07</v>
      </c>
      <c r="J14" s="4"/>
      <c r="K14" s="26">
        <f t="shared" si="21"/>
        <v>92.569611111111115</v>
      </c>
      <c r="L14" s="26"/>
      <c r="M14" s="9">
        <v>2734200</v>
      </c>
      <c r="N14" s="9">
        <v>2734200</v>
      </c>
      <c r="O14" s="26"/>
      <c r="P14" s="26">
        <f t="shared" si="22"/>
        <v>100</v>
      </c>
      <c r="Q14" s="11"/>
      <c r="R14" s="34"/>
      <c r="S14" s="35"/>
      <c r="T14" s="26"/>
      <c r="U14" s="26"/>
      <c r="V14" s="9">
        <v>2155900</v>
      </c>
      <c r="W14" s="9">
        <v>6678000</v>
      </c>
      <c r="X14" s="9">
        <v>6249028.3399999999</v>
      </c>
      <c r="Y14" s="15" t="s">
        <v>75</v>
      </c>
      <c r="Z14" s="15">
        <f t="shared" si="38"/>
        <v>93.576345312967959</v>
      </c>
      <c r="AA14" s="9"/>
      <c r="AB14" s="9">
        <v>145380</v>
      </c>
      <c r="AC14" s="9">
        <v>145380</v>
      </c>
      <c r="AD14" s="20"/>
      <c r="AE14" s="20">
        <f t="shared" si="27"/>
        <v>100</v>
      </c>
      <c r="AF14" s="9"/>
      <c r="AG14" s="9"/>
      <c r="AH14" s="9"/>
      <c r="AI14" s="20"/>
      <c r="AJ14" s="20"/>
      <c r="AK14" s="5"/>
      <c r="AL14" s="3"/>
      <c r="AM14" s="4"/>
      <c r="AN14" s="5"/>
      <c r="AO14" s="5"/>
      <c r="AP14" s="5"/>
      <c r="AQ14" s="34"/>
      <c r="AR14" s="35"/>
      <c r="AS14" s="5"/>
      <c r="AT14" s="16"/>
      <c r="AU14" s="5"/>
      <c r="AV14" s="9"/>
      <c r="AW14" s="9"/>
      <c r="AX14" s="5"/>
      <c r="AY14" s="5"/>
      <c r="AZ14" s="9"/>
      <c r="BA14" s="9"/>
      <c r="BB14" s="9"/>
      <c r="BC14" s="20"/>
      <c r="BD14" s="20"/>
      <c r="BE14" s="36"/>
      <c r="BF14" s="9"/>
      <c r="BG14" s="9"/>
      <c r="BH14" s="36"/>
      <c r="BI14" s="21"/>
      <c r="BJ14" s="5"/>
      <c r="BK14" s="3"/>
      <c r="BL14" s="4"/>
      <c r="BM14" s="5"/>
      <c r="BN14" s="5"/>
      <c r="BO14" s="5"/>
      <c r="BP14" s="3"/>
      <c r="BQ14" s="4"/>
      <c r="BR14" s="5"/>
      <c r="BS14" s="21"/>
      <c r="BT14" s="5"/>
      <c r="BU14" s="34"/>
      <c r="BV14" s="35"/>
      <c r="BW14" s="5"/>
      <c r="BX14" s="21"/>
      <c r="BY14" s="4"/>
      <c r="BZ14" s="44">
        <v>62901800</v>
      </c>
      <c r="CA14" s="3">
        <v>62901787</v>
      </c>
      <c r="CB14" s="4"/>
      <c r="CC14" s="20">
        <f t="shared" si="35"/>
        <v>99.999979332864868</v>
      </c>
      <c r="CD14" s="4"/>
      <c r="CE14" s="3">
        <v>18911500</v>
      </c>
      <c r="CF14" s="3">
        <v>18911500</v>
      </c>
      <c r="CG14" s="4"/>
      <c r="CH14" s="20">
        <f t="shared" si="36"/>
        <v>100</v>
      </c>
    </row>
    <row r="15" spans="1:86" x14ac:dyDescent="0.3">
      <c r="A15" s="7" t="s">
        <v>17</v>
      </c>
      <c r="B15" s="31">
        <f t="shared" si="39"/>
        <v>504993800</v>
      </c>
      <c r="C15" s="31">
        <f t="shared" si="40"/>
        <v>722344487</v>
      </c>
      <c r="D15" s="31">
        <f t="shared" si="41"/>
        <v>717331474.01999998</v>
      </c>
      <c r="E15" s="26">
        <f t="shared" si="42"/>
        <v>142.04758039009587</v>
      </c>
      <c r="F15" s="26">
        <f t="shared" si="20"/>
        <v>99.306007996154335</v>
      </c>
      <c r="G15" s="5"/>
      <c r="H15" s="9">
        <v>69422600</v>
      </c>
      <c r="I15" s="9">
        <v>64413194.859999999</v>
      </c>
      <c r="J15" s="5"/>
      <c r="K15" s="26">
        <f t="shared" si="21"/>
        <v>92.78418679219736</v>
      </c>
      <c r="L15" s="26"/>
      <c r="M15" s="9">
        <v>6942300</v>
      </c>
      <c r="N15" s="9">
        <v>6942300</v>
      </c>
      <c r="O15" s="26"/>
      <c r="P15" s="26">
        <f t="shared" si="22"/>
        <v>100</v>
      </c>
      <c r="Q15" s="9">
        <v>5000000</v>
      </c>
      <c r="R15" s="9">
        <v>5000000</v>
      </c>
      <c r="S15" s="9">
        <v>5000000</v>
      </c>
      <c r="T15" s="26">
        <f t="shared" si="24"/>
        <v>100</v>
      </c>
      <c r="U15" s="26">
        <f t="shared" si="25"/>
        <v>100</v>
      </c>
      <c r="V15" s="9">
        <v>4065200</v>
      </c>
      <c r="W15" s="9">
        <v>8791461</v>
      </c>
      <c r="X15" s="9">
        <v>8787853.2300000004</v>
      </c>
      <c r="Y15" s="15" t="s">
        <v>75</v>
      </c>
      <c r="Z15" s="15">
        <f t="shared" si="38"/>
        <v>99.958962793556168</v>
      </c>
      <c r="AA15" s="9">
        <v>530900</v>
      </c>
      <c r="AB15" s="9">
        <v>748995</v>
      </c>
      <c r="AC15" s="9">
        <v>748995</v>
      </c>
      <c r="AD15" s="20">
        <f t="shared" si="26"/>
        <v>141.08024110001884</v>
      </c>
      <c r="AE15" s="20">
        <f t="shared" si="27"/>
        <v>100</v>
      </c>
      <c r="AF15" s="9">
        <v>397700</v>
      </c>
      <c r="AG15" s="9">
        <v>25138</v>
      </c>
      <c r="AH15" s="9">
        <v>25137.93</v>
      </c>
      <c r="AI15" s="20">
        <f t="shared" ref="AI15" si="45">AH15/AF15*100</f>
        <v>6.3208272567261758</v>
      </c>
      <c r="AJ15" s="20">
        <f t="shared" ref="AJ15" si="46">AH15/AG15*100</f>
        <v>99.999721537115121</v>
      </c>
      <c r="AK15" s="5"/>
      <c r="AL15" s="3"/>
      <c r="AM15" s="4"/>
      <c r="AN15" s="5"/>
      <c r="AO15" s="5"/>
      <c r="AP15" s="5"/>
      <c r="AQ15" s="34"/>
      <c r="AR15" s="35"/>
      <c r="AS15" s="5"/>
      <c r="AT15" s="16"/>
      <c r="AU15" s="5"/>
      <c r="AV15" s="9">
        <v>1000000</v>
      </c>
      <c r="AW15" s="9">
        <v>1000000</v>
      </c>
      <c r="AX15" s="20"/>
      <c r="AY15" s="20">
        <f t="shared" ref="AY15:AY20" si="47">AW15/AV15*100</f>
        <v>100</v>
      </c>
      <c r="AZ15" s="9">
        <v>495000000</v>
      </c>
      <c r="BA15" s="9">
        <v>495000000</v>
      </c>
      <c r="BB15" s="9">
        <v>495000000</v>
      </c>
      <c r="BC15" s="20">
        <f t="shared" si="43"/>
        <v>100</v>
      </c>
      <c r="BD15" s="20">
        <f t="shared" si="44"/>
        <v>100</v>
      </c>
      <c r="BE15" s="36"/>
      <c r="BF15" s="9">
        <v>98784000</v>
      </c>
      <c r="BG15" s="9">
        <v>98784000</v>
      </c>
      <c r="BH15" s="36"/>
      <c r="BI15" s="20">
        <f t="shared" si="32"/>
        <v>100</v>
      </c>
      <c r="BJ15" s="5"/>
      <c r="BK15" s="3"/>
      <c r="BL15" s="4"/>
      <c r="BM15" s="5"/>
      <c r="BN15" s="5"/>
      <c r="BO15" s="5"/>
      <c r="BP15" s="3"/>
      <c r="BQ15" s="4"/>
      <c r="BR15" s="5"/>
      <c r="BS15" s="21"/>
      <c r="BT15" s="5"/>
      <c r="BU15" s="3">
        <v>1440000</v>
      </c>
      <c r="BV15" s="3">
        <v>1440000</v>
      </c>
      <c r="BW15" s="20"/>
      <c r="BX15" s="20">
        <f t="shared" si="34"/>
        <v>100</v>
      </c>
      <c r="BY15" s="4"/>
      <c r="BZ15" s="44">
        <v>16580400</v>
      </c>
      <c r="CA15" s="3">
        <v>16580400</v>
      </c>
      <c r="CB15" s="4"/>
      <c r="CC15" s="20">
        <f t="shared" si="35"/>
        <v>100</v>
      </c>
      <c r="CD15" s="4"/>
      <c r="CE15" s="3">
        <v>18609593</v>
      </c>
      <c r="CF15" s="3">
        <v>18609593</v>
      </c>
      <c r="CG15" s="4"/>
      <c r="CH15" s="20">
        <f t="shared" si="36"/>
        <v>100</v>
      </c>
    </row>
    <row r="16" spans="1:86" x14ac:dyDescent="0.3">
      <c r="A16" s="7" t="s">
        <v>18</v>
      </c>
      <c r="B16" s="31">
        <f t="shared" si="39"/>
        <v>8100000</v>
      </c>
      <c r="C16" s="31">
        <f t="shared" si="40"/>
        <v>89545657.729999989</v>
      </c>
      <c r="D16" s="31">
        <f t="shared" si="41"/>
        <v>88071742.439999998</v>
      </c>
      <c r="E16" s="26" t="s">
        <v>75</v>
      </c>
      <c r="F16" s="26">
        <f t="shared" si="20"/>
        <v>98.354006964308454</v>
      </c>
      <c r="G16" s="5"/>
      <c r="H16" s="9">
        <v>15519800</v>
      </c>
      <c r="I16" s="9">
        <v>14362762.51</v>
      </c>
      <c r="J16" s="5"/>
      <c r="K16" s="26">
        <f t="shared" si="21"/>
        <v>92.544765460895121</v>
      </c>
      <c r="L16" s="26"/>
      <c r="M16" s="9">
        <v>1552000</v>
      </c>
      <c r="N16" s="9">
        <v>1424648.05</v>
      </c>
      <c r="O16" s="26"/>
      <c r="P16" s="26">
        <f t="shared" si="22"/>
        <v>91.794333118556708</v>
      </c>
      <c r="Q16" s="9">
        <v>5000000</v>
      </c>
      <c r="R16" s="9">
        <v>5000000</v>
      </c>
      <c r="S16" s="9">
        <v>5000000</v>
      </c>
      <c r="T16" s="26">
        <f t="shared" si="24"/>
        <v>100</v>
      </c>
      <c r="U16" s="26">
        <f t="shared" si="25"/>
        <v>100</v>
      </c>
      <c r="V16" s="9">
        <v>2915800</v>
      </c>
      <c r="W16" s="9">
        <v>2373770</v>
      </c>
      <c r="X16" s="9">
        <v>2187247.15</v>
      </c>
      <c r="Y16" s="15">
        <f t="shared" si="37"/>
        <v>75.013620618698127</v>
      </c>
      <c r="Z16" s="15">
        <f t="shared" si="38"/>
        <v>92.142336873412333</v>
      </c>
      <c r="AA16" s="9">
        <v>94800</v>
      </c>
      <c r="AB16" s="9"/>
      <c r="AC16" s="9"/>
      <c r="AD16" s="20"/>
      <c r="AE16" s="20"/>
      <c r="AF16" s="9">
        <v>89400</v>
      </c>
      <c r="AG16" s="9"/>
      <c r="AH16" s="9"/>
      <c r="AI16" s="20"/>
      <c r="AJ16" s="20"/>
      <c r="AK16" s="5"/>
      <c r="AL16" s="3"/>
      <c r="AM16" s="4"/>
      <c r="AN16" s="5"/>
      <c r="AO16" s="5"/>
      <c r="AP16" s="5"/>
      <c r="AQ16" s="34"/>
      <c r="AR16" s="35"/>
      <c r="AS16" s="5"/>
      <c r="AT16" s="16"/>
      <c r="AU16" s="5"/>
      <c r="AV16" s="9">
        <v>500000</v>
      </c>
      <c r="AW16" s="9">
        <v>500000</v>
      </c>
      <c r="AX16" s="20"/>
      <c r="AY16" s="20">
        <f t="shared" si="47"/>
        <v>100</v>
      </c>
      <c r="AZ16" s="12"/>
      <c r="BA16" s="34"/>
      <c r="BB16" s="35"/>
      <c r="BC16" s="5"/>
      <c r="BD16" s="5"/>
      <c r="BE16" s="5"/>
      <c r="BF16" s="5"/>
      <c r="BG16" s="5"/>
      <c r="BH16" s="5"/>
      <c r="BI16" s="5"/>
      <c r="BJ16" s="5"/>
      <c r="BK16" s="3"/>
      <c r="BL16" s="4"/>
      <c r="BM16" s="5"/>
      <c r="BN16" s="5"/>
      <c r="BO16" s="5"/>
      <c r="BP16" s="3"/>
      <c r="BQ16" s="4"/>
      <c r="BR16" s="5"/>
      <c r="BS16" s="21"/>
      <c r="BT16" s="5"/>
      <c r="BU16" s="3"/>
      <c r="BV16" s="3"/>
      <c r="BW16" s="20"/>
      <c r="BX16" s="21"/>
      <c r="BY16" s="4"/>
      <c r="BZ16" s="44">
        <v>51081734.729999997</v>
      </c>
      <c r="CA16" s="3">
        <v>51081734.729999997</v>
      </c>
      <c r="CB16" s="4"/>
      <c r="CC16" s="20">
        <f t="shared" si="35"/>
        <v>100</v>
      </c>
      <c r="CD16" s="4"/>
      <c r="CE16" s="3">
        <v>13518353</v>
      </c>
      <c r="CF16" s="3">
        <v>13515350</v>
      </c>
      <c r="CG16" s="4"/>
      <c r="CH16" s="20">
        <f t="shared" si="36"/>
        <v>99.977785755409698</v>
      </c>
    </row>
    <row r="17" spans="1:86" x14ac:dyDescent="0.3">
      <c r="A17" s="7" t="s">
        <v>19</v>
      </c>
      <c r="B17" s="31">
        <f t="shared" si="39"/>
        <v>3004800</v>
      </c>
      <c r="C17" s="31">
        <f t="shared" si="40"/>
        <v>28790985</v>
      </c>
      <c r="D17" s="31">
        <f t="shared" si="41"/>
        <v>27938511.520000003</v>
      </c>
      <c r="E17" s="26" t="s">
        <v>75</v>
      </c>
      <c r="F17" s="26">
        <f t="shared" si="20"/>
        <v>97.039095814193246</v>
      </c>
      <c r="G17" s="5"/>
      <c r="H17" s="9">
        <v>11041000</v>
      </c>
      <c r="I17" s="9">
        <v>10243254.51</v>
      </c>
      <c r="J17" s="5"/>
      <c r="K17" s="26">
        <f t="shared" si="21"/>
        <v>92.774698940313371</v>
      </c>
      <c r="L17" s="26"/>
      <c r="M17" s="9">
        <v>1104100</v>
      </c>
      <c r="N17" s="9">
        <v>1104100</v>
      </c>
      <c r="O17" s="26"/>
      <c r="P17" s="26">
        <f t="shared" si="22"/>
        <v>100</v>
      </c>
      <c r="Q17" s="11"/>
      <c r="R17" s="9"/>
      <c r="S17" s="9"/>
      <c r="T17" s="26"/>
      <c r="U17" s="26"/>
      <c r="V17" s="9">
        <v>2773000</v>
      </c>
      <c r="W17" s="9">
        <v>3586709</v>
      </c>
      <c r="X17" s="9">
        <v>3540872.21</v>
      </c>
      <c r="Y17" s="15">
        <f t="shared" si="37"/>
        <v>127.69102812838082</v>
      </c>
      <c r="Z17" s="15">
        <f t="shared" si="38"/>
        <v>98.722037667399277</v>
      </c>
      <c r="AA17" s="9">
        <v>72700</v>
      </c>
      <c r="AB17" s="9">
        <v>145380</v>
      </c>
      <c r="AC17" s="9">
        <v>145380</v>
      </c>
      <c r="AD17" s="20">
        <f t="shared" si="26"/>
        <v>199.97248968363138</v>
      </c>
      <c r="AE17" s="20">
        <f t="shared" si="27"/>
        <v>100</v>
      </c>
      <c r="AF17" s="9">
        <v>159100</v>
      </c>
      <c r="AG17" s="9"/>
      <c r="AH17" s="9"/>
      <c r="AI17" s="20"/>
      <c r="AJ17" s="20"/>
      <c r="AK17" s="5"/>
      <c r="AL17" s="3"/>
      <c r="AM17" s="4"/>
      <c r="AN17" s="5"/>
      <c r="AO17" s="5"/>
      <c r="AP17" s="5"/>
      <c r="AQ17" s="34"/>
      <c r="AR17" s="35"/>
      <c r="AS17" s="5"/>
      <c r="AT17" s="16"/>
      <c r="AU17" s="5"/>
      <c r="AV17" s="9"/>
      <c r="AW17" s="9"/>
      <c r="AX17" s="20"/>
      <c r="AY17" s="20"/>
      <c r="AZ17" s="12"/>
      <c r="BA17" s="34"/>
      <c r="BB17" s="35"/>
      <c r="BC17" s="5"/>
      <c r="BD17" s="5"/>
      <c r="BE17" s="5"/>
      <c r="BF17" s="5"/>
      <c r="BG17" s="5"/>
      <c r="BH17" s="5"/>
      <c r="BI17" s="5"/>
      <c r="BJ17" s="5"/>
      <c r="BK17" s="3"/>
      <c r="BL17" s="4"/>
      <c r="BM17" s="5"/>
      <c r="BN17" s="5"/>
      <c r="BO17" s="5"/>
      <c r="BP17" s="3"/>
      <c r="BQ17" s="4"/>
      <c r="BR17" s="5"/>
      <c r="BS17" s="21"/>
      <c r="BT17" s="5"/>
      <c r="BU17" s="3">
        <v>1200000</v>
      </c>
      <c r="BV17" s="3">
        <v>1200000</v>
      </c>
      <c r="BW17" s="20"/>
      <c r="BX17" s="20">
        <f t="shared" si="34"/>
        <v>100</v>
      </c>
      <c r="BY17" s="4"/>
      <c r="BZ17" s="44">
        <v>2420600</v>
      </c>
      <c r="CA17" s="3">
        <v>2420600</v>
      </c>
      <c r="CB17" s="4"/>
      <c r="CC17" s="20">
        <f t="shared" si="35"/>
        <v>100</v>
      </c>
      <c r="CD17" s="4"/>
      <c r="CE17" s="3">
        <v>9293196</v>
      </c>
      <c r="CF17" s="3">
        <v>9284304.8000000007</v>
      </c>
      <c r="CG17" s="4"/>
      <c r="CH17" s="20">
        <f t="shared" si="36"/>
        <v>99.904325702374081</v>
      </c>
    </row>
    <row r="18" spans="1:86" x14ac:dyDescent="0.3">
      <c r="A18" s="7" t="s">
        <v>20</v>
      </c>
      <c r="B18" s="31">
        <f t="shared" si="39"/>
        <v>3533000</v>
      </c>
      <c r="C18" s="31">
        <f t="shared" si="40"/>
        <v>31889326</v>
      </c>
      <c r="D18" s="31">
        <f t="shared" si="41"/>
        <v>29934041.25</v>
      </c>
      <c r="E18" s="26" t="s">
        <v>75</v>
      </c>
      <c r="F18" s="26">
        <f t="shared" si="20"/>
        <v>93.868529080859219</v>
      </c>
      <c r="G18" s="5"/>
      <c r="H18" s="9">
        <v>16665600</v>
      </c>
      <c r="I18" s="9">
        <v>14718757.449999999</v>
      </c>
      <c r="J18" s="5"/>
      <c r="K18" s="26">
        <f t="shared" si="21"/>
        <v>88.318197064612136</v>
      </c>
      <c r="L18" s="26"/>
      <c r="M18" s="9">
        <v>1666600</v>
      </c>
      <c r="N18" s="9">
        <v>1666600</v>
      </c>
      <c r="O18" s="26"/>
      <c r="P18" s="26">
        <f t="shared" si="22"/>
        <v>100</v>
      </c>
      <c r="Q18" s="11"/>
      <c r="R18" s="9"/>
      <c r="S18" s="9"/>
      <c r="T18" s="26"/>
      <c r="U18" s="26"/>
      <c r="V18" s="9">
        <v>3460300</v>
      </c>
      <c r="W18" s="9">
        <v>2797176</v>
      </c>
      <c r="X18" s="9">
        <v>2788733.8</v>
      </c>
      <c r="Y18" s="15">
        <f t="shared" si="37"/>
        <v>80.592255006791319</v>
      </c>
      <c r="Z18" s="15">
        <f t="shared" si="38"/>
        <v>99.698188458645433</v>
      </c>
      <c r="AA18" s="9">
        <v>72700</v>
      </c>
      <c r="AB18" s="9">
        <v>72690</v>
      </c>
      <c r="AC18" s="9">
        <v>72690</v>
      </c>
      <c r="AD18" s="20">
        <f t="shared" si="26"/>
        <v>99.98624484181569</v>
      </c>
      <c r="AE18" s="20">
        <f t="shared" si="27"/>
        <v>100</v>
      </c>
      <c r="AF18" s="9"/>
      <c r="AG18" s="9"/>
      <c r="AH18" s="9"/>
      <c r="AI18" s="20"/>
      <c r="AJ18" s="20"/>
      <c r="AK18" s="5"/>
      <c r="AL18" s="3"/>
      <c r="AM18" s="4"/>
      <c r="AN18" s="5"/>
      <c r="AO18" s="5"/>
      <c r="AP18" s="5"/>
      <c r="AQ18" s="34"/>
      <c r="AR18" s="35"/>
      <c r="AS18" s="16"/>
      <c r="AT18" s="16"/>
      <c r="AU18" s="5"/>
      <c r="AV18" s="9"/>
      <c r="AW18" s="9"/>
      <c r="AX18" s="20"/>
      <c r="AY18" s="20"/>
      <c r="AZ18" s="12"/>
      <c r="BA18" s="34"/>
      <c r="BB18" s="35"/>
      <c r="BC18" s="5"/>
      <c r="BD18" s="5"/>
      <c r="BE18" s="5"/>
      <c r="BF18" s="5"/>
      <c r="BG18" s="5"/>
      <c r="BH18" s="5"/>
      <c r="BI18" s="5"/>
      <c r="BJ18" s="5"/>
      <c r="BK18" s="3"/>
      <c r="BL18" s="4"/>
      <c r="BM18" s="5"/>
      <c r="BN18" s="5"/>
      <c r="BO18" s="5"/>
      <c r="BP18" s="3"/>
      <c r="BQ18" s="4"/>
      <c r="BR18" s="5"/>
      <c r="BS18" s="21"/>
      <c r="BT18" s="5"/>
      <c r="BU18" s="3">
        <v>240000</v>
      </c>
      <c r="BV18" s="3">
        <v>240000</v>
      </c>
      <c r="BW18" s="20"/>
      <c r="BX18" s="20">
        <f t="shared" si="34"/>
        <v>100</v>
      </c>
      <c r="BY18" s="4"/>
      <c r="BZ18" s="44">
        <v>4052800</v>
      </c>
      <c r="CA18" s="3">
        <v>4052800</v>
      </c>
      <c r="CB18" s="4"/>
      <c r="CC18" s="20">
        <f t="shared" si="35"/>
        <v>100</v>
      </c>
      <c r="CD18" s="4"/>
      <c r="CE18" s="3">
        <v>6394460</v>
      </c>
      <c r="CF18" s="3">
        <v>6394460</v>
      </c>
      <c r="CG18" s="4"/>
      <c r="CH18" s="20">
        <f t="shared" si="36"/>
        <v>100</v>
      </c>
    </row>
    <row r="19" spans="1:86" x14ac:dyDescent="0.3">
      <c r="A19" s="7" t="s">
        <v>21</v>
      </c>
      <c r="B19" s="31">
        <f t="shared" si="39"/>
        <v>1408900</v>
      </c>
      <c r="C19" s="31">
        <f t="shared" si="40"/>
        <v>26533260</v>
      </c>
      <c r="D19" s="31">
        <f t="shared" si="41"/>
        <v>25434157.120000001</v>
      </c>
      <c r="E19" s="26" t="s">
        <v>75</v>
      </c>
      <c r="F19" s="26">
        <f t="shared" si="20"/>
        <v>95.85764101358069</v>
      </c>
      <c r="G19" s="5"/>
      <c r="H19" s="9">
        <v>12134600</v>
      </c>
      <c r="I19" s="9">
        <v>11150996.6</v>
      </c>
      <c r="J19" s="5"/>
      <c r="K19" s="26">
        <f t="shared" si="21"/>
        <v>91.894224778731896</v>
      </c>
      <c r="L19" s="26"/>
      <c r="M19" s="9">
        <v>1213500</v>
      </c>
      <c r="N19" s="9">
        <v>1100076.81</v>
      </c>
      <c r="O19" s="26"/>
      <c r="P19" s="26">
        <f t="shared" si="22"/>
        <v>90.653218788627939</v>
      </c>
      <c r="Q19" s="11"/>
      <c r="R19" s="9"/>
      <c r="S19" s="9"/>
      <c r="T19" s="26"/>
      <c r="U19" s="26"/>
      <c r="V19" s="9">
        <v>1256700</v>
      </c>
      <c r="W19" s="9">
        <v>3198408</v>
      </c>
      <c r="X19" s="9">
        <v>3197985.65</v>
      </c>
      <c r="Y19" s="15" t="s">
        <v>75</v>
      </c>
      <c r="Z19" s="15">
        <f t="shared" si="38"/>
        <v>99.986794993009028</v>
      </c>
      <c r="AA19" s="9">
        <v>72700</v>
      </c>
      <c r="AB19" s="9">
        <v>72690</v>
      </c>
      <c r="AC19" s="9">
        <v>72690</v>
      </c>
      <c r="AD19" s="20">
        <f t="shared" si="26"/>
        <v>99.98624484181569</v>
      </c>
      <c r="AE19" s="20">
        <f t="shared" si="27"/>
        <v>100</v>
      </c>
      <c r="AF19" s="9">
        <v>79500</v>
      </c>
      <c r="AG19" s="9">
        <v>370169</v>
      </c>
      <c r="AH19" s="9">
        <v>369185.73</v>
      </c>
      <c r="AI19" s="20">
        <f t="shared" si="28"/>
        <v>464.38456603773579</v>
      </c>
      <c r="AJ19" s="20">
        <f t="shared" si="29"/>
        <v>99.73437267842526</v>
      </c>
      <c r="AK19" s="5"/>
      <c r="AL19" s="3"/>
      <c r="AM19" s="4"/>
      <c r="AN19" s="5"/>
      <c r="AO19" s="5"/>
      <c r="AP19" s="5"/>
      <c r="AQ19" s="34"/>
      <c r="AR19" s="35"/>
      <c r="AS19" s="15"/>
      <c r="AT19" s="16"/>
      <c r="AU19" s="5"/>
      <c r="AV19" s="9"/>
      <c r="AW19" s="9"/>
      <c r="AX19" s="20"/>
      <c r="AY19" s="20"/>
      <c r="AZ19" s="12"/>
      <c r="BA19" s="34"/>
      <c r="BB19" s="35"/>
      <c r="BC19" s="5"/>
      <c r="BD19" s="5"/>
      <c r="BE19" s="5"/>
      <c r="BF19" s="5"/>
      <c r="BG19" s="5"/>
      <c r="BH19" s="5"/>
      <c r="BI19" s="5"/>
      <c r="BJ19" s="5"/>
      <c r="BK19" s="3"/>
      <c r="BL19" s="4"/>
      <c r="BM19" s="5"/>
      <c r="BN19" s="5"/>
      <c r="BO19" s="5"/>
      <c r="BP19" s="3"/>
      <c r="BQ19" s="4"/>
      <c r="BR19" s="5"/>
      <c r="BS19" s="21"/>
      <c r="BT19" s="5"/>
      <c r="BU19" s="3">
        <v>960000</v>
      </c>
      <c r="BV19" s="3">
        <v>960000</v>
      </c>
      <c r="BW19" s="20"/>
      <c r="BX19" s="20">
        <f t="shared" si="34"/>
        <v>100</v>
      </c>
      <c r="BY19" s="4"/>
      <c r="BZ19" s="44">
        <v>2607400</v>
      </c>
      <c r="CA19" s="3">
        <v>2607400</v>
      </c>
      <c r="CB19" s="4"/>
      <c r="CC19" s="20">
        <f t="shared" si="35"/>
        <v>100</v>
      </c>
      <c r="CD19" s="4"/>
      <c r="CE19" s="3">
        <v>5976493</v>
      </c>
      <c r="CF19" s="3">
        <v>5975822.3300000001</v>
      </c>
      <c r="CG19" s="4"/>
      <c r="CH19" s="20">
        <f t="shared" si="36"/>
        <v>99.988778201530565</v>
      </c>
    </row>
    <row r="20" spans="1:86" x14ac:dyDescent="0.3">
      <c r="A20" s="7" t="s">
        <v>22</v>
      </c>
      <c r="B20" s="31">
        <f t="shared" si="39"/>
        <v>3121800</v>
      </c>
      <c r="C20" s="31">
        <f t="shared" si="40"/>
        <v>73069422</v>
      </c>
      <c r="D20" s="31">
        <f t="shared" si="41"/>
        <v>71347891.480000004</v>
      </c>
      <c r="E20" s="26" t="s">
        <v>75</v>
      </c>
      <c r="F20" s="26">
        <f t="shared" si="20"/>
        <v>97.643979556865801</v>
      </c>
      <c r="G20" s="5"/>
      <c r="H20" s="9">
        <v>12603400</v>
      </c>
      <c r="I20" s="9">
        <v>11083772.52</v>
      </c>
      <c r="J20" s="5"/>
      <c r="K20" s="26">
        <f t="shared" si="21"/>
        <v>87.942717996731034</v>
      </c>
      <c r="L20" s="26"/>
      <c r="M20" s="9">
        <v>1260300</v>
      </c>
      <c r="N20" s="9">
        <v>1117918.45</v>
      </c>
      <c r="O20" s="26"/>
      <c r="P20" s="26">
        <f t="shared" si="22"/>
        <v>88.702566849162892</v>
      </c>
      <c r="Q20" s="11"/>
      <c r="R20" s="9"/>
      <c r="S20" s="9"/>
      <c r="T20" s="26"/>
      <c r="U20" s="26"/>
      <c r="V20" s="9">
        <v>2848100</v>
      </c>
      <c r="W20" s="9">
        <v>4448435</v>
      </c>
      <c r="X20" s="9">
        <v>4436241.83</v>
      </c>
      <c r="Y20" s="15">
        <f t="shared" si="37"/>
        <v>155.76144903619956</v>
      </c>
      <c r="Z20" s="15">
        <f t="shared" si="38"/>
        <v>99.725899782732583</v>
      </c>
      <c r="AA20" s="9">
        <v>94800</v>
      </c>
      <c r="AB20" s="9">
        <v>72690</v>
      </c>
      <c r="AC20" s="9">
        <v>72690</v>
      </c>
      <c r="AD20" s="20">
        <f t="shared" si="26"/>
        <v>76.677215189873422</v>
      </c>
      <c r="AE20" s="20">
        <f t="shared" si="27"/>
        <v>100</v>
      </c>
      <c r="AF20" s="9">
        <v>178900</v>
      </c>
      <c r="AG20" s="9">
        <v>127726</v>
      </c>
      <c r="AH20" s="9">
        <v>127725.24</v>
      </c>
      <c r="AI20" s="20">
        <f t="shared" ref="AI20:AI25" si="48">AH20/AF20*100</f>
        <v>71.394768026830633</v>
      </c>
      <c r="AJ20" s="20">
        <f t="shared" ref="AJ20:AJ25" si="49">AH20/AG20*100</f>
        <v>99.999404976277347</v>
      </c>
      <c r="AK20" s="5"/>
      <c r="AL20" s="3"/>
      <c r="AM20" s="4"/>
      <c r="AN20" s="5"/>
      <c r="AO20" s="5"/>
      <c r="AP20" s="5"/>
      <c r="AQ20" s="34"/>
      <c r="AR20" s="35"/>
      <c r="AS20" s="5"/>
      <c r="AT20" s="16"/>
      <c r="AU20" s="5"/>
      <c r="AV20" s="9">
        <v>700000</v>
      </c>
      <c r="AW20" s="9">
        <v>700000</v>
      </c>
      <c r="AX20" s="20"/>
      <c r="AY20" s="20">
        <f t="shared" si="47"/>
        <v>100</v>
      </c>
      <c r="AZ20" s="12"/>
      <c r="BA20" s="3"/>
      <c r="BB20" s="4"/>
      <c r="BC20" s="5"/>
      <c r="BD20" s="5"/>
      <c r="BE20" s="5"/>
      <c r="BF20" s="5"/>
      <c r="BG20" s="5"/>
      <c r="BH20" s="5"/>
      <c r="BI20" s="5"/>
      <c r="BJ20" s="5"/>
      <c r="BK20" s="3"/>
      <c r="BL20" s="4"/>
      <c r="BM20" s="5"/>
      <c r="BN20" s="5"/>
      <c r="BO20" s="5"/>
      <c r="BP20" s="3"/>
      <c r="BQ20" s="4"/>
      <c r="BR20" s="5"/>
      <c r="BS20" s="21"/>
      <c r="BT20" s="5"/>
      <c r="BU20" s="3">
        <v>624000</v>
      </c>
      <c r="BV20" s="3">
        <v>624000</v>
      </c>
      <c r="BW20" s="20"/>
      <c r="BX20" s="20">
        <f t="shared" si="34"/>
        <v>100</v>
      </c>
      <c r="BY20" s="4"/>
      <c r="BZ20" s="44">
        <v>46125900</v>
      </c>
      <c r="CA20" s="3">
        <v>46125900</v>
      </c>
      <c r="CB20" s="4"/>
      <c r="CC20" s="20">
        <f t="shared" si="35"/>
        <v>100</v>
      </c>
      <c r="CD20" s="4"/>
      <c r="CE20" s="3">
        <v>7106971</v>
      </c>
      <c r="CF20" s="3">
        <v>7059643.4400000004</v>
      </c>
      <c r="CG20" s="4"/>
      <c r="CH20" s="20">
        <f t="shared" si="36"/>
        <v>99.334068480088078</v>
      </c>
    </row>
    <row r="21" spans="1:86" x14ac:dyDescent="0.3">
      <c r="A21" s="7" t="s">
        <v>23</v>
      </c>
      <c r="B21" s="31">
        <f t="shared" si="39"/>
        <v>3363600</v>
      </c>
      <c r="C21" s="31">
        <f t="shared" si="40"/>
        <v>221210624</v>
      </c>
      <c r="D21" s="31">
        <f t="shared" si="41"/>
        <v>219418516.35000002</v>
      </c>
      <c r="E21" s="26" t="s">
        <v>75</v>
      </c>
      <c r="F21" s="26">
        <f t="shared" si="20"/>
        <v>99.189863661340254</v>
      </c>
      <c r="G21" s="5"/>
      <c r="H21" s="9">
        <v>16509400</v>
      </c>
      <c r="I21" s="9">
        <v>14901017.859999999</v>
      </c>
      <c r="J21" s="5"/>
      <c r="K21" s="26">
        <f t="shared" si="21"/>
        <v>90.257779568003684</v>
      </c>
      <c r="L21" s="26"/>
      <c r="M21" s="9">
        <v>1650900</v>
      </c>
      <c r="N21" s="9">
        <v>1488629.01</v>
      </c>
      <c r="O21" s="26"/>
      <c r="P21" s="26">
        <f t="shared" si="22"/>
        <v>90.170755951299299</v>
      </c>
      <c r="Q21" s="11"/>
      <c r="R21" s="9"/>
      <c r="S21" s="9"/>
      <c r="T21" s="26"/>
      <c r="U21" s="26"/>
      <c r="V21" s="9">
        <v>3138700</v>
      </c>
      <c r="W21" s="9">
        <v>8170806</v>
      </c>
      <c r="X21" s="9">
        <v>8149444.0800000001</v>
      </c>
      <c r="Y21" s="15" t="s">
        <v>75</v>
      </c>
      <c r="Z21" s="15">
        <f t="shared" si="38"/>
        <v>99.738557983141447</v>
      </c>
      <c r="AA21" s="9">
        <v>145400</v>
      </c>
      <c r="AB21" s="9">
        <v>145380</v>
      </c>
      <c r="AC21" s="9">
        <v>145380</v>
      </c>
      <c r="AD21" s="20">
        <f t="shared" si="26"/>
        <v>99.98624484181569</v>
      </c>
      <c r="AE21" s="20">
        <f t="shared" si="27"/>
        <v>100</v>
      </c>
      <c r="AF21" s="9">
        <v>79500</v>
      </c>
      <c r="AG21" s="9"/>
      <c r="AH21" s="9"/>
      <c r="AI21" s="20"/>
      <c r="AJ21" s="20"/>
      <c r="AK21" s="5"/>
      <c r="AL21" s="3"/>
      <c r="AM21" s="4"/>
      <c r="AN21" s="5"/>
      <c r="AO21" s="5"/>
      <c r="AP21" s="5"/>
      <c r="AQ21" s="34"/>
      <c r="AR21" s="35"/>
      <c r="AS21" s="5"/>
      <c r="AT21" s="16"/>
      <c r="AU21" s="5"/>
      <c r="AV21" s="9"/>
      <c r="AW21" s="9"/>
      <c r="AX21" s="5"/>
      <c r="AY21" s="5"/>
      <c r="AZ21" s="12"/>
      <c r="BA21" s="3"/>
      <c r="BB21" s="4"/>
      <c r="BC21" s="5"/>
      <c r="BD21" s="5"/>
      <c r="BE21" s="5"/>
      <c r="BF21" s="5"/>
      <c r="BG21" s="5"/>
      <c r="BH21" s="5"/>
      <c r="BI21" s="5"/>
      <c r="BJ21" s="5"/>
      <c r="BK21" s="3"/>
      <c r="BL21" s="4"/>
      <c r="BM21" s="5"/>
      <c r="BN21" s="5"/>
      <c r="BO21" s="5"/>
      <c r="BP21" s="3"/>
      <c r="BQ21" s="4"/>
      <c r="BR21" s="5"/>
      <c r="BS21" s="21"/>
      <c r="BT21" s="5"/>
      <c r="BU21" s="34"/>
      <c r="BV21" s="35"/>
      <c r="BW21" s="5"/>
      <c r="BX21" s="21"/>
      <c r="BY21" s="4"/>
      <c r="BZ21" s="44">
        <v>189073900</v>
      </c>
      <c r="CA21" s="3">
        <v>189073814.40000001</v>
      </c>
      <c r="CB21" s="4"/>
      <c r="CC21" s="20">
        <f t="shared" si="35"/>
        <v>99.999954726696814</v>
      </c>
      <c r="CD21" s="4"/>
      <c r="CE21" s="3">
        <v>5660238</v>
      </c>
      <c r="CF21" s="3">
        <v>5660231</v>
      </c>
      <c r="CG21" s="4"/>
      <c r="CH21" s="20">
        <f t="shared" si="36"/>
        <v>99.999876330288586</v>
      </c>
    </row>
    <row r="22" spans="1:86" x14ac:dyDescent="0.3">
      <c r="A22" s="7" t="s">
        <v>24</v>
      </c>
      <c r="B22" s="31">
        <f t="shared" si="39"/>
        <v>1723700</v>
      </c>
      <c r="C22" s="31">
        <f t="shared" si="40"/>
        <v>119295720</v>
      </c>
      <c r="D22" s="31">
        <f t="shared" si="41"/>
        <v>117722611.66</v>
      </c>
      <c r="E22" s="26" t="s">
        <v>75</v>
      </c>
      <c r="F22" s="26">
        <f t="shared" si="20"/>
        <v>98.681337151072981</v>
      </c>
      <c r="G22" s="5"/>
      <c r="H22" s="9">
        <v>11874200</v>
      </c>
      <c r="I22" s="9">
        <v>10449769.859999999</v>
      </c>
      <c r="J22" s="5"/>
      <c r="K22" s="26">
        <f t="shared" si="21"/>
        <v>88.003990668845063</v>
      </c>
      <c r="L22" s="26"/>
      <c r="M22" s="9">
        <v>1187400</v>
      </c>
      <c r="N22" s="9">
        <v>1041939.85</v>
      </c>
      <c r="O22" s="26"/>
      <c r="P22" s="26">
        <f t="shared" si="22"/>
        <v>87.749692605693113</v>
      </c>
      <c r="Q22" s="11"/>
      <c r="R22" s="9"/>
      <c r="S22" s="9"/>
      <c r="T22" s="26"/>
      <c r="U22" s="26"/>
      <c r="V22" s="9">
        <v>1556200</v>
      </c>
      <c r="W22" s="9">
        <v>1295520</v>
      </c>
      <c r="X22" s="9">
        <v>1292313.1200000001</v>
      </c>
      <c r="Y22" s="15">
        <f t="shared" ref="Y22" si="50">X22/V22*100</f>
        <v>83.042868525896424</v>
      </c>
      <c r="Z22" s="15">
        <f t="shared" ref="Z22" si="51">X22/W22*100</f>
        <v>99.752463875509463</v>
      </c>
      <c r="AA22" s="9">
        <v>167500</v>
      </c>
      <c r="AB22" s="9">
        <v>72700</v>
      </c>
      <c r="AC22" s="9">
        <v>72690</v>
      </c>
      <c r="AD22" s="20">
        <f t="shared" si="26"/>
        <v>43.397014925373135</v>
      </c>
      <c r="AE22" s="20">
        <f t="shared" si="27"/>
        <v>99.98624484181569</v>
      </c>
      <c r="AF22" s="9"/>
      <c r="AG22" s="9"/>
      <c r="AH22" s="9"/>
      <c r="AI22" s="20"/>
      <c r="AJ22" s="20"/>
      <c r="AK22" s="5"/>
      <c r="AL22" s="3"/>
      <c r="AM22" s="4"/>
      <c r="AN22" s="5"/>
      <c r="AO22" s="5"/>
      <c r="AP22" s="5"/>
      <c r="AQ22" s="34"/>
      <c r="AR22" s="35"/>
      <c r="AS22" s="5"/>
      <c r="AT22" s="16"/>
      <c r="AU22" s="5"/>
      <c r="AV22" s="9"/>
      <c r="AW22" s="9"/>
      <c r="AX22" s="5"/>
      <c r="AY22" s="5"/>
      <c r="AZ22" s="12"/>
      <c r="BA22" s="3"/>
      <c r="BB22" s="4"/>
      <c r="BC22" s="5"/>
      <c r="BD22" s="5"/>
      <c r="BE22" s="5"/>
      <c r="BF22" s="5"/>
      <c r="BG22" s="5"/>
      <c r="BH22" s="5"/>
      <c r="BI22" s="5"/>
      <c r="BJ22" s="5"/>
      <c r="BK22" s="3"/>
      <c r="BL22" s="4"/>
      <c r="BM22" s="5"/>
      <c r="BN22" s="5"/>
      <c r="BO22" s="5"/>
      <c r="BP22" s="3"/>
      <c r="BQ22" s="4"/>
      <c r="BR22" s="5"/>
      <c r="BS22" s="21"/>
      <c r="BT22" s="5"/>
      <c r="BU22" s="34"/>
      <c r="BV22" s="35"/>
      <c r="BW22" s="5"/>
      <c r="BX22" s="21"/>
      <c r="BY22" s="4"/>
      <c r="BZ22" s="44">
        <v>98876700</v>
      </c>
      <c r="CA22" s="3">
        <v>98876700</v>
      </c>
      <c r="CB22" s="4"/>
      <c r="CC22" s="20">
        <f t="shared" si="35"/>
        <v>100</v>
      </c>
      <c r="CD22" s="4"/>
      <c r="CE22" s="3">
        <v>5989200</v>
      </c>
      <c r="CF22" s="3">
        <v>5989198.8300000001</v>
      </c>
      <c r="CG22" s="4"/>
      <c r="CH22" s="20">
        <f t="shared" si="36"/>
        <v>99.999980464836696</v>
      </c>
    </row>
    <row r="23" spans="1:86" x14ac:dyDescent="0.3">
      <c r="A23" s="7" t="s">
        <v>25</v>
      </c>
      <c r="B23" s="31">
        <f t="shared" si="39"/>
        <v>1959500</v>
      </c>
      <c r="C23" s="31">
        <f t="shared" si="40"/>
        <v>14424341</v>
      </c>
      <c r="D23" s="31">
        <f t="shared" si="41"/>
        <v>13687391.659999998</v>
      </c>
      <c r="E23" s="26" t="s">
        <v>75</v>
      </c>
      <c r="F23" s="26">
        <f t="shared" si="20"/>
        <v>94.890932348313157</v>
      </c>
      <c r="G23" s="5"/>
      <c r="H23" s="9">
        <v>4635100</v>
      </c>
      <c r="I23" s="9">
        <v>4045996.9</v>
      </c>
      <c r="J23" s="5"/>
      <c r="K23" s="26">
        <f t="shared" si="21"/>
        <v>87.290390714331949</v>
      </c>
      <c r="L23" s="26"/>
      <c r="M23" s="9">
        <v>463500</v>
      </c>
      <c r="N23" s="9">
        <v>373878.77</v>
      </c>
      <c r="O23" s="26"/>
      <c r="P23" s="26">
        <f t="shared" si="22"/>
        <v>80.664243797195255</v>
      </c>
      <c r="Q23" s="11"/>
      <c r="R23" s="9"/>
      <c r="S23" s="9"/>
      <c r="T23" s="26"/>
      <c r="U23" s="26"/>
      <c r="V23" s="9">
        <v>1797400</v>
      </c>
      <c r="W23" s="9">
        <v>1264901</v>
      </c>
      <c r="X23" s="9">
        <v>1206678.3899999999</v>
      </c>
      <c r="Y23" s="15">
        <f t="shared" si="37"/>
        <v>67.134660620896852</v>
      </c>
      <c r="Z23" s="15">
        <f t="shared" si="38"/>
        <v>95.39706190444943</v>
      </c>
      <c r="AA23" s="9">
        <v>72700</v>
      </c>
      <c r="AB23" s="9"/>
      <c r="AC23" s="9"/>
      <c r="AD23" s="20"/>
      <c r="AE23" s="20"/>
      <c r="AF23" s="9">
        <v>89400</v>
      </c>
      <c r="AG23" s="9"/>
      <c r="AH23" s="9"/>
      <c r="AI23" s="20"/>
      <c r="AJ23" s="20"/>
      <c r="AK23" s="5"/>
      <c r="AL23" s="3"/>
      <c r="AM23" s="4"/>
      <c r="AN23" s="5"/>
      <c r="AO23" s="5"/>
      <c r="AP23" s="5"/>
      <c r="AQ23" s="34"/>
      <c r="AR23" s="35"/>
      <c r="AS23" s="5"/>
      <c r="AT23" s="16"/>
      <c r="AU23" s="5"/>
      <c r="AV23" s="9"/>
      <c r="AW23" s="9"/>
      <c r="AX23" s="5"/>
      <c r="AY23" s="5"/>
      <c r="AZ23" s="12"/>
      <c r="BA23" s="3"/>
      <c r="BB23" s="4"/>
      <c r="BC23" s="5"/>
      <c r="BD23" s="5"/>
      <c r="BE23" s="5"/>
      <c r="BF23" s="5"/>
      <c r="BG23" s="5"/>
      <c r="BH23" s="5"/>
      <c r="BI23" s="5"/>
      <c r="BJ23" s="5"/>
      <c r="BK23" s="3"/>
      <c r="BL23" s="4"/>
      <c r="BM23" s="5"/>
      <c r="BN23" s="5"/>
      <c r="BO23" s="5"/>
      <c r="BP23" s="3"/>
      <c r="BQ23" s="4"/>
      <c r="BR23" s="5"/>
      <c r="BS23" s="21"/>
      <c r="BT23" s="5"/>
      <c r="BU23" s="34"/>
      <c r="BV23" s="35"/>
      <c r="BW23" s="5"/>
      <c r="BX23" s="21"/>
      <c r="BY23" s="4"/>
      <c r="BZ23" s="44">
        <v>1079300</v>
      </c>
      <c r="CA23" s="3">
        <v>1079300</v>
      </c>
      <c r="CB23" s="4"/>
      <c r="CC23" s="20">
        <f t="shared" si="35"/>
        <v>100</v>
      </c>
      <c r="CD23" s="4"/>
      <c r="CE23" s="3">
        <v>6981540</v>
      </c>
      <c r="CF23" s="3">
        <v>6981537.5999999996</v>
      </c>
      <c r="CG23" s="4"/>
      <c r="CH23" s="20">
        <f t="shared" si="36"/>
        <v>99.999965623630317</v>
      </c>
    </row>
    <row r="24" spans="1:86" x14ac:dyDescent="0.3">
      <c r="A24" s="7" t="s">
        <v>26</v>
      </c>
      <c r="B24" s="31">
        <f t="shared" si="39"/>
        <v>13318700</v>
      </c>
      <c r="C24" s="31">
        <f t="shared" si="40"/>
        <v>111785656</v>
      </c>
      <c r="D24" s="31">
        <f t="shared" si="41"/>
        <v>109690665.87</v>
      </c>
      <c r="E24" s="26" t="s">
        <v>75</v>
      </c>
      <c r="F24" s="26">
        <f t="shared" si="20"/>
        <v>98.125886446468584</v>
      </c>
      <c r="G24" s="5"/>
      <c r="H24" s="9">
        <v>12603400</v>
      </c>
      <c r="I24" s="9">
        <v>10720851.859999999</v>
      </c>
      <c r="J24" s="5"/>
      <c r="K24" s="26">
        <f t="shared" si="21"/>
        <v>85.063172318580698</v>
      </c>
      <c r="L24" s="26"/>
      <c r="M24" s="9">
        <v>1260300</v>
      </c>
      <c r="N24" s="9">
        <v>1083492.68</v>
      </c>
      <c r="O24" s="26"/>
      <c r="P24" s="26">
        <f t="shared" si="22"/>
        <v>85.971013250813286</v>
      </c>
      <c r="Q24" s="9">
        <v>10000000</v>
      </c>
      <c r="R24" s="9">
        <v>10000000</v>
      </c>
      <c r="S24" s="9">
        <v>10000000</v>
      </c>
      <c r="T24" s="26">
        <f t="shared" si="24"/>
        <v>100</v>
      </c>
      <c r="U24" s="26">
        <f t="shared" si="25"/>
        <v>100</v>
      </c>
      <c r="V24" s="9">
        <v>2628700</v>
      </c>
      <c r="W24" s="9">
        <v>3126800</v>
      </c>
      <c r="X24" s="9">
        <v>3092845.53</v>
      </c>
      <c r="Y24" s="15">
        <f t="shared" si="37"/>
        <v>117.65684673032297</v>
      </c>
      <c r="Z24" s="15">
        <f t="shared" si="38"/>
        <v>98.91408244850966</v>
      </c>
      <c r="AA24" s="9">
        <v>530900</v>
      </c>
      <c r="AB24" s="9">
        <v>654210</v>
      </c>
      <c r="AC24" s="9">
        <v>654210</v>
      </c>
      <c r="AD24" s="20">
        <f t="shared" si="26"/>
        <v>123.22659634582784</v>
      </c>
      <c r="AE24" s="20">
        <f t="shared" si="27"/>
        <v>100</v>
      </c>
      <c r="AF24" s="9">
        <v>159100</v>
      </c>
      <c r="AG24" s="9">
        <v>266830</v>
      </c>
      <c r="AH24" s="9">
        <v>265408.07</v>
      </c>
      <c r="AI24" s="20">
        <f t="shared" si="48"/>
        <v>166.81839723444375</v>
      </c>
      <c r="AJ24" s="20">
        <f t="shared" si="49"/>
        <v>99.467102649627108</v>
      </c>
      <c r="AK24" s="5"/>
      <c r="AL24" s="3"/>
      <c r="AM24" s="4"/>
      <c r="AN24" s="5"/>
      <c r="AO24" s="5"/>
      <c r="AP24" s="5"/>
      <c r="AQ24" s="9">
        <v>360000</v>
      </c>
      <c r="AR24" s="9">
        <v>360000</v>
      </c>
      <c r="AS24" s="5"/>
      <c r="AT24" s="15">
        <f t="shared" ref="AT24:AT26" si="52">AR24/AQ24*100</f>
        <v>100</v>
      </c>
      <c r="AU24" s="5"/>
      <c r="AV24" s="9"/>
      <c r="AW24" s="9"/>
      <c r="AX24" s="5"/>
      <c r="AY24" s="5"/>
      <c r="AZ24" s="12"/>
      <c r="BA24" s="3"/>
      <c r="BB24" s="4"/>
      <c r="BC24" s="5"/>
      <c r="BD24" s="5"/>
      <c r="BE24" s="5"/>
      <c r="BF24" s="5"/>
      <c r="BG24" s="5"/>
      <c r="BH24" s="5"/>
      <c r="BI24" s="5"/>
      <c r="BJ24" s="5"/>
      <c r="BK24" s="3"/>
      <c r="BL24" s="4"/>
      <c r="BM24" s="5"/>
      <c r="BN24" s="5"/>
      <c r="BO24" s="5"/>
      <c r="BP24" s="3"/>
      <c r="BQ24" s="4"/>
      <c r="BR24" s="5"/>
      <c r="BS24" s="21"/>
      <c r="BT24" s="5"/>
      <c r="BU24" s="3">
        <v>336000</v>
      </c>
      <c r="BV24" s="3">
        <v>336000</v>
      </c>
      <c r="BW24" s="5"/>
      <c r="BX24" s="20">
        <f t="shared" si="34"/>
        <v>100</v>
      </c>
      <c r="BY24" s="4"/>
      <c r="BZ24" s="44">
        <v>77520000</v>
      </c>
      <c r="CA24" s="3">
        <v>77520000</v>
      </c>
      <c r="CB24" s="4"/>
      <c r="CC24" s="20">
        <f t="shared" si="35"/>
        <v>100</v>
      </c>
      <c r="CD24" s="4"/>
      <c r="CE24" s="3">
        <v>5658116</v>
      </c>
      <c r="CF24" s="3">
        <v>5657857.7300000004</v>
      </c>
      <c r="CG24" s="4"/>
      <c r="CH24" s="20">
        <f t="shared" si="36"/>
        <v>99.99543540641443</v>
      </c>
    </row>
    <row r="25" spans="1:86" x14ac:dyDescent="0.3">
      <c r="A25" s="6" t="s">
        <v>27</v>
      </c>
      <c r="B25" s="30">
        <f>SUM(B26:B34)</f>
        <v>59433100</v>
      </c>
      <c r="C25" s="30">
        <f>SUM(C26:C34)</f>
        <v>909206622.94999993</v>
      </c>
      <c r="D25" s="30">
        <f>SUM(D26:D34)</f>
        <v>886721238.37</v>
      </c>
      <c r="E25" s="25" t="s">
        <v>75</v>
      </c>
      <c r="F25" s="25">
        <f t="shared" si="20"/>
        <v>97.52692248247773</v>
      </c>
      <c r="G25" s="19">
        <f>SUM(G26:G34)</f>
        <v>0</v>
      </c>
      <c r="H25" s="19">
        <f t="shared" ref="H25:I25" si="53">SUM(H26:H34)</f>
        <v>151719800</v>
      </c>
      <c r="I25" s="19">
        <f t="shared" si="53"/>
        <v>134374613.07000002</v>
      </c>
      <c r="J25" s="19"/>
      <c r="K25" s="25">
        <f t="shared" si="21"/>
        <v>88.567618115763409</v>
      </c>
      <c r="L25" s="19">
        <f>SUM(L26:L34)</f>
        <v>0</v>
      </c>
      <c r="M25" s="19">
        <f>SUM(M26:M34)</f>
        <v>16368600</v>
      </c>
      <c r="N25" s="19">
        <f>SUM(N26:N34)</f>
        <v>15272626.349999998</v>
      </c>
      <c r="O25" s="25"/>
      <c r="P25" s="25">
        <f t="shared" si="22"/>
        <v>93.304414244345864</v>
      </c>
      <c r="Q25" s="14">
        <f t="shared" ref="Q25:S25" si="54">SUM(Q26:Q34)</f>
        <v>5000000</v>
      </c>
      <c r="R25" s="14">
        <f t="shared" si="54"/>
        <v>5000000</v>
      </c>
      <c r="S25" s="14">
        <f t="shared" si="54"/>
        <v>5000000</v>
      </c>
      <c r="T25" s="25">
        <f t="shared" si="24"/>
        <v>100</v>
      </c>
      <c r="U25" s="25">
        <f t="shared" si="25"/>
        <v>100</v>
      </c>
      <c r="V25" s="14">
        <f t="shared" ref="V25:X25" si="55">SUM(V26:V34)</f>
        <v>53903800</v>
      </c>
      <c r="W25" s="14">
        <f t="shared" si="55"/>
        <v>67992702</v>
      </c>
      <c r="X25" s="14">
        <f t="shared" si="55"/>
        <v>65098458.159999996</v>
      </c>
      <c r="Y25" s="16">
        <f t="shared" si="37"/>
        <v>120.76784597746355</v>
      </c>
      <c r="Z25" s="16">
        <f t="shared" si="38"/>
        <v>95.743302214993591</v>
      </c>
      <c r="AA25" s="14">
        <f t="shared" ref="AA25:AC25" si="56">SUM(AA26:AA34)</f>
        <v>290800</v>
      </c>
      <c r="AB25" s="14">
        <f t="shared" si="56"/>
        <v>218080</v>
      </c>
      <c r="AC25" s="14">
        <f t="shared" si="56"/>
        <v>99932</v>
      </c>
      <c r="AD25" s="21">
        <f t="shared" si="26"/>
        <v>34.364511691884459</v>
      </c>
      <c r="AE25" s="21">
        <f t="shared" si="27"/>
        <v>45.823550990462216</v>
      </c>
      <c r="AF25" s="14">
        <f t="shared" ref="AF25:AH25" si="57">SUM(AF26:AF34)</f>
        <v>238500</v>
      </c>
      <c r="AG25" s="14">
        <f t="shared" si="57"/>
        <v>75900</v>
      </c>
      <c r="AH25" s="14">
        <f t="shared" si="57"/>
        <v>65593.350000000006</v>
      </c>
      <c r="AI25" s="21">
        <f t="shared" si="48"/>
        <v>27.502452830188684</v>
      </c>
      <c r="AJ25" s="21">
        <f t="shared" si="49"/>
        <v>86.420750988142302</v>
      </c>
      <c r="AK25" s="22"/>
      <c r="AL25" s="14">
        <f t="shared" ref="AL25:AM25" si="58">SUM(AL26:AL34)</f>
        <v>55886800</v>
      </c>
      <c r="AM25" s="14">
        <f t="shared" si="58"/>
        <v>55886800</v>
      </c>
      <c r="AN25" s="14"/>
      <c r="AO25" s="16">
        <f t="shared" ref="AO25:AO26" si="59">AM25/AL25*100</f>
        <v>100</v>
      </c>
      <c r="AP25" s="14">
        <f t="shared" ref="AP25:CF25" si="60">SUM(AP26:AP34)</f>
        <v>0</v>
      </c>
      <c r="AQ25" s="14">
        <f t="shared" si="60"/>
        <v>540000</v>
      </c>
      <c r="AR25" s="14">
        <f t="shared" si="60"/>
        <v>540000</v>
      </c>
      <c r="AS25" s="18"/>
      <c r="AT25" s="16">
        <f t="shared" si="52"/>
        <v>100</v>
      </c>
      <c r="AU25" s="14">
        <f t="shared" si="60"/>
        <v>0</v>
      </c>
      <c r="AV25" s="14">
        <f t="shared" si="60"/>
        <v>500000</v>
      </c>
      <c r="AW25" s="14">
        <f t="shared" si="60"/>
        <v>500000</v>
      </c>
      <c r="AX25" s="14"/>
      <c r="AY25" s="21">
        <f>AW25/AV25*100</f>
        <v>100</v>
      </c>
      <c r="AZ25" s="22">
        <v>0</v>
      </c>
      <c r="BA25" s="14">
        <f t="shared" si="60"/>
        <v>0</v>
      </c>
      <c r="BB25" s="14">
        <f t="shared" si="60"/>
        <v>0</v>
      </c>
      <c r="BC25" s="18"/>
      <c r="BD25" s="18"/>
      <c r="BE25" s="14">
        <v>0</v>
      </c>
      <c r="BF25" s="14">
        <v>0</v>
      </c>
      <c r="BG25" s="14">
        <v>0</v>
      </c>
      <c r="BH25" s="18"/>
      <c r="BI25" s="18"/>
      <c r="BJ25" s="22">
        <f t="shared" si="60"/>
        <v>0</v>
      </c>
      <c r="BK25" s="14">
        <f t="shared" si="60"/>
        <v>0</v>
      </c>
      <c r="BL25" s="14">
        <f t="shared" si="60"/>
        <v>0</v>
      </c>
      <c r="BM25" s="18"/>
      <c r="BN25" s="18"/>
      <c r="BO25" s="22">
        <f t="shared" si="60"/>
        <v>0</v>
      </c>
      <c r="BP25" s="14">
        <f t="shared" si="60"/>
        <v>80762724.710000008</v>
      </c>
      <c r="BQ25" s="14">
        <f t="shared" si="60"/>
        <v>80762724.710000008</v>
      </c>
      <c r="BR25" s="18"/>
      <c r="BS25" s="21">
        <f t="shared" ref="BS25:BS33" si="61">BQ25/BP25*100</f>
        <v>100</v>
      </c>
      <c r="BT25" s="14">
        <f t="shared" si="60"/>
        <v>0</v>
      </c>
      <c r="BU25" s="14">
        <f t="shared" si="60"/>
        <v>3200000</v>
      </c>
      <c r="BV25" s="14">
        <f t="shared" si="60"/>
        <v>3153450</v>
      </c>
      <c r="BW25" s="21"/>
      <c r="BX25" s="21">
        <f t="shared" si="34"/>
        <v>98.545312500000009</v>
      </c>
      <c r="BY25" s="14">
        <f>SUM(BY26:BY34)</f>
        <v>0</v>
      </c>
      <c r="BZ25" s="14">
        <v>430707326.24000001</v>
      </c>
      <c r="CA25" s="14">
        <f t="shared" ref="CA25" si="62">SUM(CA26:CA34)</f>
        <v>430518454.73000002</v>
      </c>
      <c r="CB25" s="29"/>
      <c r="CC25" s="21">
        <f t="shared" si="35"/>
        <v>99.95614852627449</v>
      </c>
      <c r="CD25" s="14">
        <f t="shared" si="60"/>
        <v>0</v>
      </c>
      <c r="CE25" s="14">
        <f t="shared" si="60"/>
        <v>96234790</v>
      </c>
      <c r="CF25" s="14">
        <f t="shared" si="60"/>
        <v>95448586</v>
      </c>
      <c r="CG25" s="29"/>
      <c r="CH25" s="21">
        <f t="shared" si="36"/>
        <v>99.183035573725462</v>
      </c>
    </row>
    <row r="26" spans="1:86" x14ac:dyDescent="0.3">
      <c r="A26" s="7" t="s">
        <v>28</v>
      </c>
      <c r="B26" s="31">
        <f t="shared" si="39"/>
        <v>6001800</v>
      </c>
      <c r="C26" s="31">
        <f>R26+W26+AB26+AG26+AQ26+AV26+BK26+BP26+BU26+BZ26+CE26+BA26+H26+AL26+BF26+M26</f>
        <v>128858697.49000001</v>
      </c>
      <c r="D26" s="31">
        <f t="shared" si="41"/>
        <v>127228065.17</v>
      </c>
      <c r="E26" s="26" t="s">
        <v>75</v>
      </c>
      <c r="F26" s="26">
        <f t="shared" si="20"/>
        <v>98.734557812733954</v>
      </c>
      <c r="G26" s="5"/>
      <c r="H26" s="9">
        <v>11978400</v>
      </c>
      <c r="I26" s="9">
        <v>10522352.560000001</v>
      </c>
      <c r="J26" s="5"/>
      <c r="K26" s="26">
        <f t="shared" si="21"/>
        <v>87.844391237560941</v>
      </c>
      <c r="L26" s="26"/>
      <c r="M26" s="9">
        <v>1041600</v>
      </c>
      <c r="N26" s="9">
        <v>912505.13</v>
      </c>
      <c r="O26" s="26"/>
      <c r="P26" s="26">
        <f t="shared" si="22"/>
        <v>87.606099270353297</v>
      </c>
      <c r="Q26" s="11"/>
      <c r="R26" s="9"/>
      <c r="S26" s="9"/>
      <c r="T26" s="26"/>
      <c r="U26" s="26"/>
      <c r="V26" s="9">
        <v>5929100</v>
      </c>
      <c r="W26" s="9">
        <v>2549400</v>
      </c>
      <c r="X26" s="9">
        <v>2503923.9900000002</v>
      </c>
      <c r="Y26" s="15">
        <f t="shared" si="37"/>
        <v>42.231097299758815</v>
      </c>
      <c r="Z26" s="15">
        <f t="shared" si="38"/>
        <v>98.216207342904227</v>
      </c>
      <c r="AA26" s="9">
        <v>72700</v>
      </c>
      <c r="AB26" s="9"/>
      <c r="AC26" s="9"/>
      <c r="AD26" s="20"/>
      <c r="AE26" s="20"/>
      <c r="AF26" s="9"/>
      <c r="AG26" s="9"/>
      <c r="AH26" s="9"/>
      <c r="AI26" s="5"/>
      <c r="AJ26" s="5"/>
      <c r="AK26" s="5"/>
      <c r="AL26" s="9">
        <v>55886800</v>
      </c>
      <c r="AM26" s="9">
        <v>55886800</v>
      </c>
      <c r="AN26" s="9"/>
      <c r="AO26" s="15">
        <f t="shared" si="59"/>
        <v>100</v>
      </c>
      <c r="AP26" s="5"/>
      <c r="AQ26" s="9">
        <v>540000</v>
      </c>
      <c r="AR26" s="9">
        <v>540000</v>
      </c>
      <c r="AS26" s="5"/>
      <c r="AT26" s="15">
        <f t="shared" si="52"/>
        <v>100</v>
      </c>
      <c r="AU26" s="14"/>
      <c r="AV26" s="9"/>
      <c r="AW26" s="9"/>
      <c r="AX26" s="5"/>
      <c r="AY26" s="5"/>
      <c r="AZ26" s="11"/>
      <c r="BA26" s="3"/>
      <c r="BB26" s="4"/>
      <c r="BC26" s="5"/>
      <c r="BD26" s="5"/>
      <c r="BE26" s="5"/>
      <c r="BF26" s="5"/>
      <c r="BG26" s="5"/>
      <c r="BH26" s="5"/>
      <c r="BI26" s="5"/>
      <c r="BJ26" s="5"/>
      <c r="BK26" s="3"/>
      <c r="BL26" s="4"/>
      <c r="BM26" s="5"/>
      <c r="BN26" s="5"/>
      <c r="BO26" s="5"/>
      <c r="BP26" s="3">
        <v>13267587.49</v>
      </c>
      <c r="BQ26" s="4">
        <v>13267587.49</v>
      </c>
      <c r="BR26" s="5"/>
      <c r="BS26" s="20">
        <f t="shared" si="61"/>
        <v>100</v>
      </c>
      <c r="BT26" s="5"/>
      <c r="BU26" s="3"/>
      <c r="BV26" s="3"/>
      <c r="BW26" s="5"/>
      <c r="BX26" s="20"/>
      <c r="BY26" s="4"/>
      <c r="BZ26" s="3">
        <v>40794910</v>
      </c>
      <c r="CA26" s="3">
        <v>40794896</v>
      </c>
      <c r="CB26" s="4"/>
      <c r="CC26" s="20">
        <f t="shared" si="35"/>
        <v>99.999965681993174</v>
      </c>
      <c r="CD26" s="14"/>
      <c r="CE26" s="3">
        <v>2800000</v>
      </c>
      <c r="CF26" s="3">
        <v>2800000</v>
      </c>
      <c r="CG26" s="4"/>
      <c r="CH26" s="20">
        <f t="shared" si="36"/>
        <v>100</v>
      </c>
    </row>
    <row r="27" spans="1:86" x14ac:dyDescent="0.3">
      <c r="A27" s="7" t="s">
        <v>29</v>
      </c>
      <c r="B27" s="31">
        <f t="shared" si="39"/>
        <v>6263300</v>
      </c>
      <c r="C27" s="31">
        <f t="shared" ref="C27:C34" si="63">R27+W27+AB27+AG27+AQ27+AV27+BK27+BP27+BU27+BZ27+CE27+BA27+H27+AL27+BF27+M27</f>
        <v>168772776.78</v>
      </c>
      <c r="D27" s="31">
        <f t="shared" si="41"/>
        <v>166696316.83000001</v>
      </c>
      <c r="E27" s="26" t="s">
        <v>75</v>
      </c>
      <c r="F27" s="26">
        <f t="shared" si="20"/>
        <v>98.769671276602438</v>
      </c>
      <c r="G27" s="5"/>
      <c r="H27" s="9">
        <v>13056500</v>
      </c>
      <c r="I27" s="9">
        <v>11744241.26</v>
      </c>
      <c r="J27" s="5"/>
      <c r="K27" s="26">
        <f t="shared" si="21"/>
        <v>89.949383525447089</v>
      </c>
      <c r="L27" s="26"/>
      <c r="M27" s="9">
        <v>1135300</v>
      </c>
      <c r="N27" s="9">
        <v>998805.77</v>
      </c>
      <c r="O27" s="26"/>
      <c r="P27" s="26">
        <f t="shared" si="22"/>
        <v>87.977254470184093</v>
      </c>
      <c r="Q27" s="11"/>
      <c r="R27" s="9"/>
      <c r="S27" s="9"/>
      <c r="T27" s="26"/>
      <c r="U27" s="26"/>
      <c r="V27" s="9">
        <v>6111100</v>
      </c>
      <c r="W27" s="9">
        <v>5369019</v>
      </c>
      <c r="X27" s="9">
        <v>4741312.0199999996</v>
      </c>
      <c r="Y27" s="15">
        <f t="shared" si="37"/>
        <v>77.585246845903342</v>
      </c>
      <c r="Z27" s="15">
        <f t="shared" si="38"/>
        <v>88.308721202141399</v>
      </c>
      <c r="AA27" s="9">
        <v>72700</v>
      </c>
      <c r="AB27" s="9"/>
      <c r="AC27" s="9"/>
      <c r="AD27" s="20"/>
      <c r="AE27" s="20"/>
      <c r="AF27" s="9">
        <v>79500</v>
      </c>
      <c r="AG27" s="9"/>
      <c r="AH27" s="9"/>
      <c r="AI27" s="5"/>
      <c r="AJ27" s="5"/>
      <c r="AK27" s="5"/>
      <c r="AL27" s="3"/>
      <c r="AM27" s="4"/>
      <c r="AN27" s="5"/>
      <c r="AO27" s="5"/>
      <c r="AP27" s="5"/>
      <c r="AQ27" s="34"/>
      <c r="AR27" s="35"/>
      <c r="AS27" s="5"/>
      <c r="AT27" s="5"/>
      <c r="AU27" s="5"/>
      <c r="AV27" s="9"/>
      <c r="AW27" s="9"/>
      <c r="AX27" s="5"/>
      <c r="AY27" s="5"/>
      <c r="AZ27" s="11"/>
      <c r="BA27" s="3"/>
      <c r="BB27" s="4"/>
      <c r="BC27" s="5"/>
      <c r="BD27" s="5"/>
      <c r="BE27" s="5"/>
      <c r="BF27" s="5"/>
      <c r="BG27" s="5"/>
      <c r="BH27" s="5"/>
      <c r="BI27" s="5"/>
      <c r="BJ27" s="5"/>
      <c r="BK27" s="3"/>
      <c r="BL27" s="4"/>
      <c r="BM27" s="5"/>
      <c r="BN27" s="5"/>
      <c r="BO27" s="5"/>
      <c r="BP27" s="3">
        <v>46696708.780000001</v>
      </c>
      <c r="BQ27" s="4">
        <v>46696708.780000001</v>
      </c>
      <c r="BR27" s="5"/>
      <c r="BS27" s="20">
        <f t="shared" si="61"/>
        <v>100</v>
      </c>
      <c r="BT27" s="5"/>
      <c r="BU27" s="3"/>
      <c r="BV27" s="3"/>
      <c r="BW27" s="5"/>
      <c r="BX27" s="20"/>
      <c r="BY27" s="4"/>
      <c r="BZ27" s="3">
        <v>86694052</v>
      </c>
      <c r="CA27" s="3">
        <v>86694052</v>
      </c>
      <c r="CB27" s="4"/>
      <c r="CC27" s="20">
        <f t="shared" si="35"/>
        <v>100</v>
      </c>
      <c r="CD27" s="4"/>
      <c r="CE27" s="3">
        <v>15821197</v>
      </c>
      <c r="CF27" s="3">
        <v>15821197</v>
      </c>
      <c r="CG27" s="4"/>
      <c r="CH27" s="20">
        <f t="shared" si="36"/>
        <v>100</v>
      </c>
    </row>
    <row r="28" spans="1:86" x14ac:dyDescent="0.3">
      <c r="A28" s="7" t="s">
        <v>30</v>
      </c>
      <c r="B28" s="31">
        <f t="shared" si="39"/>
        <v>13646100</v>
      </c>
      <c r="C28" s="31">
        <f t="shared" si="63"/>
        <v>78602931.069999993</v>
      </c>
      <c r="D28" s="31">
        <f t="shared" si="41"/>
        <v>76443915.379999995</v>
      </c>
      <c r="E28" s="26" t="s">
        <v>75</v>
      </c>
      <c r="F28" s="26">
        <f t="shared" si="20"/>
        <v>97.253263128219373</v>
      </c>
      <c r="G28" s="5"/>
      <c r="H28" s="9">
        <v>12895100</v>
      </c>
      <c r="I28" s="9">
        <v>11726592.42</v>
      </c>
      <c r="J28" s="5"/>
      <c r="K28" s="26">
        <f t="shared" si="21"/>
        <v>90.938359687012891</v>
      </c>
      <c r="L28" s="26"/>
      <c r="M28" s="9">
        <v>2749800</v>
      </c>
      <c r="N28" s="9">
        <v>2007230.82</v>
      </c>
      <c r="O28" s="26"/>
      <c r="P28" s="26">
        <f t="shared" si="22"/>
        <v>72.995520401483745</v>
      </c>
      <c r="Q28" s="9">
        <v>5000000</v>
      </c>
      <c r="R28" s="9">
        <v>5000000</v>
      </c>
      <c r="S28" s="9">
        <v>5000000</v>
      </c>
      <c r="T28" s="26">
        <f t="shared" si="24"/>
        <v>100</v>
      </c>
      <c r="U28" s="26">
        <f t="shared" si="25"/>
        <v>100</v>
      </c>
      <c r="V28" s="9">
        <v>8566600</v>
      </c>
      <c r="W28" s="9">
        <v>14187871</v>
      </c>
      <c r="X28" s="9">
        <v>14128679.58</v>
      </c>
      <c r="Y28" s="15">
        <f t="shared" si="37"/>
        <v>164.92750426073354</v>
      </c>
      <c r="Z28" s="15">
        <f t="shared" si="38"/>
        <v>99.582802662922433</v>
      </c>
      <c r="AA28" s="9"/>
      <c r="AB28" s="9"/>
      <c r="AC28" s="9"/>
      <c r="AD28" s="20"/>
      <c r="AE28" s="20"/>
      <c r="AF28" s="9">
        <v>79500</v>
      </c>
      <c r="AG28" s="9"/>
      <c r="AH28" s="9"/>
      <c r="AI28" s="5"/>
      <c r="AJ28" s="5"/>
      <c r="AK28" s="5"/>
      <c r="AL28" s="3"/>
      <c r="AM28" s="4"/>
      <c r="AN28" s="5"/>
      <c r="AO28" s="5"/>
      <c r="AP28" s="5"/>
      <c r="AQ28" s="34"/>
      <c r="AR28" s="35"/>
      <c r="AS28" s="5"/>
      <c r="AT28" s="5"/>
      <c r="AU28" s="5"/>
      <c r="AV28" s="9">
        <v>300000</v>
      </c>
      <c r="AW28" s="9">
        <v>300000</v>
      </c>
      <c r="AX28" s="3"/>
      <c r="AY28" s="20">
        <f t="shared" ref="AY28:AY33" si="64">AW28/AV28*100</f>
        <v>100</v>
      </c>
      <c r="AZ28" s="11"/>
      <c r="BA28" s="3"/>
      <c r="BB28" s="4"/>
      <c r="BC28" s="5"/>
      <c r="BD28" s="5"/>
      <c r="BE28" s="5"/>
      <c r="BF28" s="5"/>
      <c r="BG28" s="5"/>
      <c r="BH28" s="5"/>
      <c r="BI28" s="5"/>
      <c r="BJ28" s="5"/>
      <c r="BK28" s="3"/>
      <c r="BL28" s="4"/>
      <c r="BM28" s="5"/>
      <c r="BN28" s="5"/>
      <c r="BO28" s="5"/>
      <c r="BP28" s="3">
        <v>1154633.83</v>
      </c>
      <c r="BQ28" s="4">
        <v>1154633.83</v>
      </c>
      <c r="BR28" s="5"/>
      <c r="BS28" s="20">
        <f t="shared" si="61"/>
        <v>100</v>
      </c>
      <c r="BT28" s="5"/>
      <c r="BU28" s="3">
        <v>640000</v>
      </c>
      <c r="BV28" s="3">
        <v>640000</v>
      </c>
      <c r="BW28" s="21"/>
      <c r="BX28" s="20">
        <f t="shared" si="34"/>
        <v>100</v>
      </c>
      <c r="BY28" s="4"/>
      <c r="BZ28" s="3">
        <v>33563913.240000002</v>
      </c>
      <c r="CA28" s="3">
        <v>33375165.73</v>
      </c>
      <c r="CB28" s="4"/>
      <c r="CC28" s="20">
        <f t="shared" si="35"/>
        <v>99.437647485707771</v>
      </c>
      <c r="CD28" s="4"/>
      <c r="CE28" s="3">
        <v>8111613</v>
      </c>
      <c r="CF28" s="3">
        <v>8111613</v>
      </c>
      <c r="CG28" s="4"/>
      <c r="CH28" s="20">
        <f t="shared" si="36"/>
        <v>100</v>
      </c>
    </row>
    <row r="29" spans="1:86" x14ac:dyDescent="0.3">
      <c r="A29" s="7" t="s">
        <v>31</v>
      </c>
      <c r="B29" s="31">
        <f t="shared" si="39"/>
        <v>6195900</v>
      </c>
      <c r="C29" s="31">
        <f t="shared" si="63"/>
        <v>47367719.269999996</v>
      </c>
      <c r="D29" s="31">
        <f t="shared" si="41"/>
        <v>45576818.659999996</v>
      </c>
      <c r="E29" s="26" t="s">
        <v>75</v>
      </c>
      <c r="F29" s="26">
        <f t="shared" si="20"/>
        <v>96.219153808542657</v>
      </c>
      <c r="G29" s="5"/>
      <c r="H29" s="9">
        <v>16561400</v>
      </c>
      <c r="I29" s="9">
        <v>14887314.039999999</v>
      </c>
      <c r="J29" s="5"/>
      <c r="K29" s="26">
        <f t="shared" si="21"/>
        <v>89.891639837211827</v>
      </c>
      <c r="L29" s="26"/>
      <c r="M29" s="9">
        <v>1656100</v>
      </c>
      <c r="N29" s="9">
        <v>1656100</v>
      </c>
      <c r="O29" s="26"/>
      <c r="P29" s="26">
        <f t="shared" si="22"/>
        <v>100</v>
      </c>
      <c r="Q29" s="11"/>
      <c r="R29" s="9"/>
      <c r="S29" s="9"/>
      <c r="T29" s="9"/>
      <c r="U29" s="26"/>
      <c r="V29" s="9">
        <v>6043700</v>
      </c>
      <c r="W29" s="9">
        <v>9528462</v>
      </c>
      <c r="X29" s="9">
        <v>9528462</v>
      </c>
      <c r="Y29" s="15">
        <f t="shared" si="37"/>
        <v>157.65941393517215</v>
      </c>
      <c r="Z29" s="15">
        <f t="shared" si="38"/>
        <v>100</v>
      </c>
      <c r="AA29" s="9">
        <v>72700</v>
      </c>
      <c r="AB29" s="9">
        <v>72700</v>
      </c>
      <c r="AC29" s="9">
        <v>27242</v>
      </c>
      <c r="AD29" s="20">
        <f t="shared" si="26"/>
        <v>37.471801925722147</v>
      </c>
      <c r="AE29" s="20">
        <f t="shared" si="27"/>
        <v>37.471801925722147</v>
      </c>
      <c r="AF29" s="9">
        <v>79500</v>
      </c>
      <c r="AG29" s="9">
        <v>75900</v>
      </c>
      <c r="AH29" s="9">
        <v>65593.350000000006</v>
      </c>
      <c r="AI29" s="20">
        <f>AH29/AF29*100</f>
        <v>82.507358490566034</v>
      </c>
      <c r="AJ29" s="20">
        <f>AH29/AG29*100</f>
        <v>86.420750988142302</v>
      </c>
      <c r="AK29" s="5"/>
      <c r="AL29" s="3"/>
      <c r="AM29" s="4"/>
      <c r="AN29" s="5"/>
      <c r="AO29" s="5"/>
      <c r="AP29" s="5"/>
      <c r="AQ29" s="34"/>
      <c r="AR29" s="35"/>
      <c r="AS29" s="5"/>
      <c r="AT29" s="5"/>
      <c r="AU29" s="5"/>
      <c r="AV29" s="9"/>
      <c r="AW29" s="9"/>
      <c r="AX29" s="3"/>
      <c r="AY29" s="20"/>
      <c r="AZ29" s="11"/>
      <c r="BA29" s="3"/>
      <c r="BB29" s="4"/>
      <c r="BC29" s="5"/>
      <c r="BD29" s="5"/>
      <c r="BE29" s="5"/>
      <c r="BF29" s="5"/>
      <c r="BG29" s="5"/>
      <c r="BH29" s="5"/>
      <c r="BI29" s="5"/>
      <c r="BJ29" s="5"/>
      <c r="BK29" s="3"/>
      <c r="BL29" s="4"/>
      <c r="BM29" s="5"/>
      <c r="BN29" s="5"/>
      <c r="BO29" s="5"/>
      <c r="BP29" s="3">
        <v>1891754.27</v>
      </c>
      <c r="BQ29" s="4">
        <v>1891754.27</v>
      </c>
      <c r="BR29" s="5"/>
      <c r="BS29" s="20">
        <f t="shared" si="61"/>
        <v>100</v>
      </c>
      <c r="BT29" s="5"/>
      <c r="BU29" s="3"/>
      <c r="BV29" s="3"/>
      <c r="BW29" s="21"/>
      <c r="BX29" s="20"/>
      <c r="BY29" s="4"/>
      <c r="BZ29" s="3">
        <v>9839326</v>
      </c>
      <c r="CA29" s="3">
        <v>9839326</v>
      </c>
      <c r="CB29" s="4"/>
      <c r="CC29" s="20">
        <f t="shared" si="35"/>
        <v>100</v>
      </c>
      <c r="CD29" s="4"/>
      <c r="CE29" s="3">
        <v>7742077</v>
      </c>
      <c r="CF29" s="3">
        <v>7681027</v>
      </c>
      <c r="CG29" s="4"/>
      <c r="CH29" s="20">
        <f t="shared" si="36"/>
        <v>99.211451914001884</v>
      </c>
    </row>
    <row r="30" spans="1:86" x14ac:dyDescent="0.3">
      <c r="A30" s="7" t="s">
        <v>32</v>
      </c>
      <c r="B30" s="31">
        <f t="shared" si="39"/>
        <v>3780800</v>
      </c>
      <c r="C30" s="31">
        <f t="shared" si="63"/>
        <v>100857239</v>
      </c>
      <c r="D30" s="31">
        <f t="shared" si="41"/>
        <v>94837260.650000006</v>
      </c>
      <c r="E30" s="26" t="s">
        <v>75</v>
      </c>
      <c r="F30" s="26">
        <f t="shared" si="20"/>
        <v>94.031188628909433</v>
      </c>
      <c r="G30" s="5"/>
      <c r="H30" s="9">
        <v>41768200</v>
      </c>
      <c r="I30" s="9">
        <v>36389844.829999998</v>
      </c>
      <c r="J30" s="5"/>
      <c r="K30" s="26">
        <f t="shared" si="21"/>
        <v>87.123325472488631</v>
      </c>
      <c r="L30" s="26"/>
      <c r="M30" s="9">
        <v>4176800</v>
      </c>
      <c r="N30" s="9">
        <v>4176800</v>
      </c>
      <c r="O30" s="26"/>
      <c r="P30" s="26">
        <f t="shared" si="22"/>
        <v>100</v>
      </c>
      <c r="Q30" s="11"/>
      <c r="R30" s="9"/>
      <c r="S30" s="9"/>
      <c r="T30" s="9"/>
      <c r="U30" s="26"/>
      <c r="V30" s="9">
        <v>3780800</v>
      </c>
      <c r="W30" s="9">
        <v>5857634</v>
      </c>
      <c r="X30" s="9">
        <v>5813440.8200000003</v>
      </c>
      <c r="Y30" s="15">
        <f t="shared" ref="Y30" si="65">X30/V30*100</f>
        <v>153.76218842573002</v>
      </c>
      <c r="Z30" s="15">
        <f t="shared" ref="Z30" si="66">X30/W30*100</f>
        <v>99.245545556448221</v>
      </c>
      <c r="AA30" s="9"/>
      <c r="AB30" s="9"/>
      <c r="AC30" s="9"/>
      <c r="AD30" s="20"/>
      <c r="AE30" s="20"/>
      <c r="AF30" s="37"/>
      <c r="AG30" s="34"/>
      <c r="AH30" s="35"/>
      <c r="AI30" s="5"/>
      <c r="AJ30" s="5"/>
      <c r="AK30" s="5"/>
      <c r="AL30" s="3"/>
      <c r="AM30" s="4"/>
      <c r="AN30" s="5"/>
      <c r="AO30" s="5"/>
      <c r="AP30" s="5"/>
      <c r="AQ30" s="34"/>
      <c r="AR30" s="35"/>
      <c r="AS30" s="5"/>
      <c r="AT30" s="5"/>
      <c r="AU30" s="5"/>
      <c r="AV30" s="9"/>
      <c r="AW30" s="9"/>
      <c r="AX30" s="3"/>
      <c r="AY30" s="20"/>
      <c r="AZ30" s="11"/>
      <c r="BA30" s="3"/>
      <c r="BB30" s="4"/>
      <c r="BC30" s="5"/>
      <c r="BD30" s="5"/>
      <c r="BE30" s="5"/>
      <c r="BF30" s="5"/>
      <c r="BG30" s="5"/>
      <c r="BH30" s="5"/>
      <c r="BI30" s="5"/>
      <c r="BJ30" s="5"/>
      <c r="BK30" s="3"/>
      <c r="BL30" s="4"/>
      <c r="BM30" s="5"/>
      <c r="BN30" s="5"/>
      <c r="BO30" s="5"/>
      <c r="BP30" s="3"/>
      <c r="BQ30" s="4"/>
      <c r="BR30" s="5"/>
      <c r="BS30" s="20"/>
      <c r="BT30" s="5"/>
      <c r="BU30" s="3">
        <v>1280000</v>
      </c>
      <c r="BV30" s="3">
        <v>1233450</v>
      </c>
      <c r="BW30" s="5"/>
      <c r="BX30" s="20">
        <f t="shared" si="34"/>
        <v>96.36328125</v>
      </c>
      <c r="BY30" s="4"/>
      <c r="BZ30" s="3">
        <v>31130620</v>
      </c>
      <c r="CA30" s="3">
        <v>31130620</v>
      </c>
      <c r="CB30" s="4"/>
      <c r="CC30" s="20">
        <f t="shared" si="35"/>
        <v>100</v>
      </c>
      <c r="CD30" s="4"/>
      <c r="CE30" s="3">
        <v>16643985</v>
      </c>
      <c r="CF30" s="3">
        <v>16093105</v>
      </c>
      <c r="CG30" s="4"/>
      <c r="CH30" s="20">
        <f t="shared" si="36"/>
        <v>96.690215714565952</v>
      </c>
    </row>
    <row r="31" spans="1:86" x14ac:dyDescent="0.3">
      <c r="A31" s="7" t="s">
        <v>33</v>
      </c>
      <c r="B31" s="31">
        <f t="shared" si="39"/>
        <v>9810100</v>
      </c>
      <c r="C31" s="31">
        <f t="shared" si="63"/>
        <v>268325729</v>
      </c>
      <c r="D31" s="31">
        <f t="shared" si="41"/>
        <v>264404209.56999999</v>
      </c>
      <c r="E31" s="26" t="s">
        <v>75</v>
      </c>
      <c r="F31" s="26">
        <f t="shared" si="20"/>
        <v>98.538522770583796</v>
      </c>
      <c r="G31" s="5"/>
      <c r="H31" s="9">
        <v>14999000</v>
      </c>
      <c r="I31" s="9">
        <v>13353181.82</v>
      </c>
      <c r="J31" s="5"/>
      <c r="K31" s="26">
        <f t="shared" si="21"/>
        <v>89.027147276485096</v>
      </c>
      <c r="L31" s="26"/>
      <c r="M31" s="9">
        <v>1499900</v>
      </c>
      <c r="N31" s="9">
        <v>1499900</v>
      </c>
      <c r="O31" s="26"/>
      <c r="P31" s="26">
        <f t="shared" si="22"/>
        <v>100</v>
      </c>
      <c r="Q31" s="11"/>
      <c r="R31" s="9"/>
      <c r="S31" s="9"/>
      <c r="T31" s="9"/>
      <c r="U31" s="26"/>
      <c r="V31" s="9">
        <v>9810100</v>
      </c>
      <c r="W31" s="9">
        <v>13055369</v>
      </c>
      <c r="X31" s="9">
        <v>10953941.75</v>
      </c>
      <c r="Y31" s="15">
        <f t="shared" si="37"/>
        <v>111.65983782020569</v>
      </c>
      <c r="Z31" s="15">
        <f t="shared" si="38"/>
        <v>83.903731483958822</v>
      </c>
      <c r="AA31" s="9"/>
      <c r="AB31" s="9"/>
      <c r="AC31" s="9"/>
      <c r="AD31" s="20"/>
      <c r="AE31" s="20"/>
      <c r="AF31" s="37"/>
      <c r="AG31" s="34"/>
      <c r="AH31" s="35"/>
      <c r="AI31" s="5"/>
      <c r="AJ31" s="5"/>
      <c r="AK31" s="5"/>
      <c r="AL31" s="3"/>
      <c r="AM31" s="4"/>
      <c r="AN31" s="5"/>
      <c r="AO31" s="5"/>
      <c r="AP31" s="5"/>
      <c r="AQ31" s="34"/>
      <c r="AR31" s="35"/>
      <c r="AS31" s="5"/>
      <c r="AT31" s="5"/>
      <c r="AU31" s="5"/>
      <c r="AV31" s="9"/>
      <c r="AW31" s="9"/>
      <c r="AX31" s="3"/>
      <c r="AY31" s="20"/>
      <c r="AZ31" s="11"/>
      <c r="BA31" s="3"/>
      <c r="BB31" s="4"/>
      <c r="BC31" s="5"/>
      <c r="BD31" s="5"/>
      <c r="BE31" s="5"/>
      <c r="BF31" s="5"/>
      <c r="BG31" s="5"/>
      <c r="BH31" s="5"/>
      <c r="BI31" s="5"/>
      <c r="BJ31" s="5"/>
      <c r="BK31" s="3"/>
      <c r="BL31" s="4"/>
      <c r="BM31" s="5"/>
      <c r="BN31" s="5"/>
      <c r="BO31" s="5"/>
      <c r="BP31" s="3"/>
      <c r="BQ31" s="4"/>
      <c r="BR31" s="5"/>
      <c r="BS31" s="20"/>
      <c r="BT31" s="5"/>
      <c r="BU31" s="3"/>
      <c r="BV31" s="3"/>
      <c r="BW31" s="5"/>
      <c r="BX31" s="20"/>
      <c r="BY31" s="4"/>
      <c r="BZ31" s="3">
        <v>219873476</v>
      </c>
      <c r="CA31" s="3">
        <v>219873476</v>
      </c>
      <c r="CB31" s="4"/>
      <c r="CC31" s="20">
        <f t="shared" si="35"/>
        <v>100</v>
      </c>
      <c r="CD31" s="4"/>
      <c r="CE31" s="3">
        <v>18897984</v>
      </c>
      <c r="CF31" s="3">
        <v>18723710</v>
      </c>
      <c r="CG31" s="4"/>
      <c r="CH31" s="20">
        <f t="shared" si="36"/>
        <v>99.0778169777263</v>
      </c>
    </row>
    <row r="32" spans="1:86" x14ac:dyDescent="0.3">
      <c r="A32" s="7" t="s">
        <v>34</v>
      </c>
      <c r="B32" s="31">
        <f t="shared" si="39"/>
        <v>9623600</v>
      </c>
      <c r="C32" s="31">
        <f t="shared" si="63"/>
        <v>51634318.079999998</v>
      </c>
      <c r="D32" s="31">
        <f t="shared" si="41"/>
        <v>49756504.210000001</v>
      </c>
      <c r="E32" s="26" t="s">
        <v>75</v>
      </c>
      <c r="F32" s="26">
        <f t="shared" si="20"/>
        <v>96.363244563256174</v>
      </c>
      <c r="G32" s="5"/>
      <c r="H32" s="9">
        <v>12494200</v>
      </c>
      <c r="I32" s="9">
        <v>10700326.710000001</v>
      </c>
      <c r="J32" s="5"/>
      <c r="K32" s="26">
        <f t="shared" si="21"/>
        <v>85.642351731203277</v>
      </c>
      <c r="L32" s="26"/>
      <c r="M32" s="9">
        <v>1312400</v>
      </c>
      <c r="N32" s="9">
        <v>1312400</v>
      </c>
      <c r="O32" s="26"/>
      <c r="P32" s="26">
        <f t="shared" si="22"/>
        <v>100</v>
      </c>
      <c r="Q32" s="11"/>
      <c r="R32" s="9"/>
      <c r="S32" s="9"/>
      <c r="T32" s="9"/>
      <c r="U32" s="26"/>
      <c r="V32" s="9">
        <v>9623600</v>
      </c>
      <c r="W32" s="9">
        <v>12953000</v>
      </c>
      <c r="X32" s="9">
        <v>12941749.42</v>
      </c>
      <c r="Y32" s="15">
        <f t="shared" si="37"/>
        <v>134.47929485847291</v>
      </c>
      <c r="Z32" s="15">
        <f t="shared" si="38"/>
        <v>99.913143055662772</v>
      </c>
      <c r="AA32" s="9"/>
      <c r="AB32" s="9">
        <v>72690</v>
      </c>
      <c r="AC32" s="9"/>
      <c r="AD32" s="20"/>
      <c r="AE32" s="20"/>
      <c r="AF32" s="37"/>
      <c r="AG32" s="34"/>
      <c r="AH32" s="35"/>
      <c r="AI32" s="5"/>
      <c r="AJ32" s="5"/>
      <c r="AK32" s="5"/>
      <c r="AL32" s="3"/>
      <c r="AM32" s="4"/>
      <c r="AN32" s="5"/>
      <c r="AO32" s="5"/>
      <c r="AP32" s="5"/>
      <c r="AQ32" s="34"/>
      <c r="AR32" s="35"/>
      <c r="AS32" s="5"/>
      <c r="AT32" s="5"/>
      <c r="AU32" s="5"/>
      <c r="AV32" s="9"/>
      <c r="AW32" s="9"/>
      <c r="AX32" s="3"/>
      <c r="AY32" s="20"/>
      <c r="AZ32" s="11"/>
      <c r="BA32" s="3"/>
      <c r="BB32" s="4"/>
      <c r="BC32" s="5"/>
      <c r="BD32" s="5"/>
      <c r="BE32" s="5"/>
      <c r="BF32" s="5"/>
      <c r="BG32" s="5"/>
      <c r="BH32" s="5"/>
      <c r="BI32" s="5"/>
      <c r="BJ32" s="5"/>
      <c r="BK32" s="3"/>
      <c r="BL32" s="4"/>
      <c r="BM32" s="5"/>
      <c r="BN32" s="5"/>
      <c r="BO32" s="5"/>
      <c r="BP32" s="3">
        <v>16597035.08</v>
      </c>
      <c r="BQ32" s="4">
        <v>16597035.08</v>
      </c>
      <c r="BR32" s="5"/>
      <c r="BS32" s="20">
        <f t="shared" si="61"/>
        <v>100</v>
      </c>
      <c r="BT32" s="5"/>
      <c r="BU32" s="3">
        <v>960000</v>
      </c>
      <c r="BV32" s="3">
        <v>960000</v>
      </c>
      <c r="BW32" s="5"/>
      <c r="BX32" s="20">
        <f t="shared" si="34"/>
        <v>100</v>
      </c>
      <c r="BY32" s="4"/>
      <c r="BZ32" s="3">
        <v>1670059</v>
      </c>
      <c r="CA32" s="3">
        <v>1670059</v>
      </c>
      <c r="CB32" s="4"/>
      <c r="CC32" s="20">
        <f t="shared" si="35"/>
        <v>100</v>
      </c>
      <c r="CD32" s="4"/>
      <c r="CE32" s="3">
        <v>5574934</v>
      </c>
      <c r="CF32" s="3">
        <v>5574934</v>
      </c>
      <c r="CG32" s="4"/>
      <c r="CH32" s="20">
        <f t="shared" si="36"/>
        <v>100</v>
      </c>
    </row>
    <row r="33" spans="1:86" x14ac:dyDescent="0.3">
      <c r="A33" s="7" t="s">
        <v>35</v>
      </c>
      <c r="B33" s="31">
        <f t="shared" si="39"/>
        <v>2701300</v>
      </c>
      <c r="C33" s="31">
        <f t="shared" si="63"/>
        <v>26492139.259999998</v>
      </c>
      <c r="D33" s="31">
        <f t="shared" si="41"/>
        <v>24646581.659999996</v>
      </c>
      <c r="E33" s="26" t="s">
        <v>75</v>
      </c>
      <c r="F33" s="26">
        <f t="shared" si="20"/>
        <v>93.033565232738397</v>
      </c>
      <c r="G33" s="5"/>
      <c r="H33" s="9">
        <v>14113700</v>
      </c>
      <c r="I33" s="9">
        <v>12268153.029999999</v>
      </c>
      <c r="J33" s="5"/>
      <c r="K33" s="26">
        <f t="shared" si="21"/>
        <v>86.923719719138134</v>
      </c>
      <c r="L33" s="26"/>
      <c r="M33" s="9">
        <v>1411400</v>
      </c>
      <c r="N33" s="9">
        <v>1411400</v>
      </c>
      <c r="O33" s="26"/>
      <c r="P33" s="26">
        <f t="shared" si="22"/>
        <v>100</v>
      </c>
      <c r="Q33" s="11"/>
      <c r="R33" s="34"/>
      <c r="S33" s="35"/>
      <c r="T33" s="9"/>
      <c r="U33" s="26"/>
      <c r="V33" s="9">
        <v>2701300</v>
      </c>
      <c r="W33" s="9">
        <v>2212994</v>
      </c>
      <c r="X33" s="9">
        <v>2212993.37</v>
      </c>
      <c r="Y33" s="15">
        <f t="shared" si="37"/>
        <v>81.92327286861881</v>
      </c>
      <c r="Z33" s="15">
        <f t="shared" si="38"/>
        <v>99.999971531780034</v>
      </c>
      <c r="AA33" s="9"/>
      <c r="AB33" s="9">
        <v>72690</v>
      </c>
      <c r="AC33" s="9">
        <v>72690</v>
      </c>
      <c r="AD33" s="20"/>
      <c r="AE33" s="20">
        <f t="shared" si="27"/>
        <v>100</v>
      </c>
      <c r="AF33" s="11"/>
      <c r="AG33" s="34"/>
      <c r="AH33" s="35"/>
      <c r="AI33" s="5"/>
      <c r="AJ33" s="5"/>
      <c r="AK33" s="5"/>
      <c r="AL33" s="3"/>
      <c r="AM33" s="4"/>
      <c r="AN33" s="5"/>
      <c r="AO33" s="5"/>
      <c r="AP33" s="5"/>
      <c r="AQ33" s="34"/>
      <c r="AR33" s="35"/>
      <c r="AS33" s="5"/>
      <c r="AT33" s="5"/>
      <c r="AU33" s="5"/>
      <c r="AV33" s="9">
        <v>200000</v>
      </c>
      <c r="AW33" s="9">
        <v>200000</v>
      </c>
      <c r="AX33" s="3"/>
      <c r="AY33" s="20">
        <f t="shared" si="64"/>
        <v>100</v>
      </c>
      <c r="AZ33" s="11"/>
      <c r="BA33" s="3"/>
      <c r="BB33" s="4"/>
      <c r="BC33" s="5"/>
      <c r="BD33" s="5"/>
      <c r="BE33" s="5"/>
      <c r="BF33" s="5"/>
      <c r="BG33" s="5"/>
      <c r="BH33" s="5"/>
      <c r="BI33" s="5"/>
      <c r="BJ33" s="5"/>
      <c r="BK33" s="3"/>
      <c r="BL33" s="4"/>
      <c r="BM33" s="5"/>
      <c r="BN33" s="5"/>
      <c r="BO33" s="5"/>
      <c r="BP33" s="3">
        <v>1155005.26</v>
      </c>
      <c r="BQ33" s="4">
        <v>1155005.26</v>
      </c>
      <c r="BR33" s="5"/>
      <c r="BS33" s="20">
        <f t="shared" si="61"/>
        <v>100</v>
      </c>
      <c r="BT33" s="5"/>
      <c r="BU33" s="3">
        <v>320000</v>
      </c>
      <c r="BV33" s="3">
        <v>320000</v>
      </c>
      <c r="BW33" s="20"/>
      <c r="BX33" s="20">
        <f t="shared" si="34"/>
        <v>100</v>
      </c>
      <c r="BY33" s="4"/>
      <c r="BZ33" s="3">
        <v>4356350</v>
      </c>
      <c r="CA33" s="3">
        <v>4356340</v>
      </c>
      <c r="CB33" s="4"/>
      <c r="CC33" s="20">
        <f t="shared" si="35"/>
        <v>99.999770450032713</v>
      </c>
      <c r="CD33" s="4"/>
      <c r="CE33" s="3">
        <v>2650000</v>
      </c>
      <c r="CF33" s="3">
        <v>2650000</v>
      </c>
      <c r="CG33" s="4"/>
      <c r="CH33" s="20">
        <f t="shared" si="36"/>
        <v>100</v>
      </c>
    </row>
    <row r="34" spans="1:86" x14ac:dyDescent="0.3">
      <c r="A34" s="7" t="s">
        <v>36</v>
      </c>
      <c r="B34" s="31">
        <f t="shared" si="39"/>
        <v>1410200</v>
      </c>
      <c r="C34" s="31">
        <f t="shared" si="63"/>
        <v>38295073</v>
      </c>
      <c r="D34" s="31">
        <f t="shared" si="41"/>
        <v>37131566.240000002</v>
      </c>
      <c r="E34" s="26" t="s">
        <v>75</v>
      </c>
      <c r="F34" s="26">
        <f t="shared" si="20"/>
        <v>96.961732492323492</v>
      </c>
      <c r="G34" s="5"/>
      <c r="H34" s="9">
        <v>13853300</v>
      </c>
      <c r="I34" s="9">
        <v>12782606.4</v>
      </c>
      <c r="J34" s="5"/>
      <c r="K34" s="26">
        <f t="shared" si="21"/>
        <v>92.271201807511574</v>
      </c>
      <c r="L34" s="26"/>
      <c r="M34" s="9">
        <v>1385300</v>
      </c>
      <c r="N34" s="9">
        <v>1297484.6299999999</v>
      </c>
      <c r="O34" s="26"/>
      <c r="P34" s="26">
        <f t="shared" si="22"/>
        <v>93.660913159604405</v>
      </c>
      <c r="Q34" s="11"/>
      <c r="R34" s="34"/>
      <c r="S34" s="35"/>
      <c r="T34" s="9"/>
      <c r="U34" s="26"/>
      <c r="V34" s="9">
        <v>1337500</v>
      </c>
      <c r="W34" s="9">
        <v>2278953</v>
      </c>
      <c r="X34" s="9">
        <v>2273955.21</v>
      </c>
      <c r="Y34" s="15">
        <f t="shared" si="37"/>
        <v>170.01534280373832</v>
      </c>
      <c r="Z34" s="15">
        <f t="shared" si="38"/>
        <v>99.78069797841377</v>
      </c>
      <c r="AA34" s="9">
        <v>72700</v>
      </c>
      <c r="AB34" s="9"/>
      <c r="AC34" s="9"/>
      <c r="AD34" s="20"/>
      <c r="AE34" s="20"/>
      <c r="AF34" s="11"/>
      <c r="AG34" s="34"/>
      <c r="AH34" s="35"/>
      <c r="AI34" s="5"/>
      <c r="AJ34" s="5"/>
      <c r="AK34" s="5"/>
      <c r="AL34" s="3"/>
      <c r="AM34" s="4"/>
      <c r="AN34" s="5"/>
      <c r="AO34" s="5"/>
      <c r="AP34" s="5"/>
      <c r="AQ34" s="34"/>
      <c r="AR34" s="35"/>
      <c r="AS34" s="5"/>
      <c r="AT34" s="5"/>
      <c r="AU34" s="5"/>
      <c r="AV34" s="34"/>
      <c r="AW34" s="35"/>
      <c r="AX34" s="5"/>
      <c r="AY34" s="5"/>
      <c r="AZ34" s="5"/>
      <c r="BA34" s="3"/>
      <c r="BB34" s="4"/>
      <c r="BC34" s="5"/>
      <c r="BD34" s="5"/>
      <c r="BE34" s="5"/>
      <c r="BF34" s="5"/>
      <c r="BG34" s="5"/>
      <c r="BH34" s="5"/>
      <c r="BI34" s="5"/>
      <c r="BJ34" s="5"/>
      <c r="BK34" s="3"/>
      <c r="BL34" s="4"/>
      <c r="BM34" s="5"/>
      <c r="BN34" s="5"/>
      <c r="BO34" s="5"/>
      <c r="BP34" s="3"/>
      <c r="BQ34" s="4"/>
      <c r="BR34" s="5"/>
      <c r="BS34" s="5"/>
      <c r="BT34" s="5"/>
      <c r="BU34" s="34"/>
      <c r="BV34" s="35"/>
      <c r="BW34" s="20"/>
      <c r="BX34" s="20"/>
      <c r="BY34" s="4"/>
      <c r="BZ34" s="3">
        <v>2784520</v>
      </c>
      <c r="CA34" s="3">
        <v>2784520</v>
      </c>
      <c r="CB34" s="4"/>
      <c r="CC34" s="20">
        <f t="shared" si="35"/>
        <v>100</v>
      </c>
      <c r="CD34" s="4"/>
      <c r="CE34" s="3">
        <v>17993000</v>
      </c>
      <c r="CF34" s="3">
        <v>17993000</v>
      </c>
      <c r="CG34" s="4"/>
      <c r="CH34" s="20">
        <f t="shared" si="36"/>
        <v>100</v>
      </c>
    </row>
    <row r="35" spans="1:86" ht="15" customHeight="1" x14ac:dyDescent="0.3">
      <c r="A35" s="8" t="s">
        <v>37</v>
      </c>
      <c r="B35" s="30">
        <f t="shared" si="39"/>
        <v>76600000</v>
      </c>
      <c r="C35" s="30">
        <f>R35+W35+AB35+AG35+AQ35+AV35+BK35+BP35+BU35+BZ35+CE35+BA35+H35+AL35+BF35+M35</f>
        <v>75.290000000000006</v>
      </c>
      <c r="D35" s="14"/>
      <c r="E35" s="23"/>
      <c r="F35" s="23"/>
      <c r="G35" s="24"/>
      <c r="H35" s="24"/>
      <c r="I35" s="24"/>
      <c r="J35" s="24"/>
      <c r="K35" s="25"/>
      <c r="L35" s="42"/>
      <c r="M35" s="42"/>
      <c r="N35" s="42"/>
      <c r="O35" s="42"/>
      <c r="P35" s="25"/>
      <c r="Q35" s="24"/>
      <c r="R35" s="19"/>
      <c r="S35" s="17"/>
      <c r="T35" s="24"/>
      <c r="U35" s="24"/>
      <c r="V35" s="24"/>
      <c r="W35" s="19"/>
      <c r="X35" s="17"/>
      <c r="Y35" s="24"/>
      <c r="Z35" s="24"/>
      <c r="AA35" s="24"/>
      <c r="AB35" s="9"/>
      <c r="AC35" s="9"/>
      <c r="AD35" s="24"/>
      <c r="AE35" s="24"/>
      <c r="AF35" s="24"/>
      <c r="AG35" s="19"/>
      <c r="AH35" s="17"/>
      <c r="AI35" s="24"/>
      <c r="AJ35" s="24"/>
      <c r="AK35" s="13"/>
      <c r="AL35" s="19"/>
      <c r="AM35" s="17"/>
      <c r="AN35" s="24"/>
      <c r="AO35" s="24"/>
      <c r="AP35" s="14">
        <v>900000</v>
      </c>
      <c r="AQ35" s="34"/>
      <c r="AR35" s="35"/>
      <c r="AS35" s="24"/>
      <c r="AT35" s="24"/>
      <c r="AU35" s="14">
        <v>2700000</v>
      </c>
      <c r="AV35" s="19"/>
      <c r="AW35" s="17"/>
      <c r="AX35" s="24"/>
      <c r="AY35" s="24"/>
      <c r="AZ35" s="24"/>
      <c r="BA35" s="19"/>
      <c r="BB35" s="17"/>
      <c r="BC35" s="24"/>
      <c r="BD35" s="24"/>
      <c r="BE35" s="24"/>
      <c r="BF35" s="24"/>
      <c r="BG35" s="24"/>
      <c r="BH35" s="24"/>
      <c r="BI35" s="24"/>
      <c r="BJ35" s="24"/>
      <c r="BK35" s="19"/>
      <c r="BL35" s="17"/>
      <c r="BM35" s="24"/>
      <c r="BN35" s="24"/>
      <c r="BO35" s="19">
        <v>65000000</v>
      </c>
      <c r="BP35" s="19">
        <v>75.290000000000006</v>
      </c>
      <c r="BQ35" s="17"/>
      <c r="BR35" s="24"/>
      <c r="BS35" s="24"/>
      <c r="BT35" s="19">
        <v>8000000</v>
      </c>
      <c r="BU35" s="19"/>
      <c r="BV35" s="17"/>
      <c r="BW35" s="20"/>
      <c r="BX35" s="20"/>
      <c r="BY35" s="17"/>
      <c r="BZ35" s="14"/>
      <c r="CA35" s="17"/>
      <c r="CB35" s="17"/>
      <c r="CC35" s="17"/>
      <c r="CD35" s="17"/>
      <c r="CE35" s="14"/>
      <c r="CF35" s="17"/>
      <c r="CG35" s="17"/>
      <c r="CH35" s="17"/>
    </row>
  </sheetData>
  <mergeCells count="138">
    <mergeCell ref="BJ9:BN9"/>
    <mergeCell ref="BO8:BS8"/>
    <mergeCell ref="BO9:BS9"/>
    <mergeCell ref="BJ6:BJ7"/>
    <mergeCell ref="BK6:BK7"/>
    <mergeCell ref="BL6:BL7"/>
    <mergeCell ref="BM6:BN6"/>
    <mergeCell ref="BJ5:BN5"/>
    <mergeCell ref="BJ8:BN8"/>
    <mergeCell ref="AU5:AY5"/>
    <mergeCell ref="AA8:AE8"/>
    <mergeCell ref="V6:V7"/>
    <mergeCell ref="W6:W7"/>
    <mergeCell ref="X6:X7"/>
    <mergeCell ref="L5:P5"/>
    <mergeCell ref="L9:P9"/>
    <mergeCell ref="L8:P8"/>
    <mergeCell ref="L6:L7"/>
    <mergeCell ref="M6:M7"/>
    <mergeCell ref="N6:N7"/>
    <mergeCell ref="O6:P6"/>
    <mergeCell ref="AA9:AE9"/>
    <mergeCell ref="AC6:AC7"/>
    <mergeCell ref="AK6:AK7"/>
    <mergeCell ref="AL6:AL7"/>
    <mergeCell ref="AM6:AM7"/>
    <mergeCell ref="AN6:AO6"/>
    <mergeCell ref="AK8:AO8"/>
    <mergeCell ref="CD8:CH8"/>
    <mergeCell ref="AU8:AY8"/>
    <mergeCell ref="BE8:BI8"/>
    <mergeCell ref="CG6:CH6"/>
    <mergeCell ref="Y3:Z3"/>
    <mergeCell ref="AP5:AT5"/>
    <mergeCell ref="AP6:AP7"/>
    <mergeCell ref="AQ6:AQ7"/>
    <mergeCell ref="AR6:AR7"/>
    <mergeCell ref="BY4:CH4"/>
    <mergeCell ref="BO4:BS4"/>
    <mergeCell ref="BT4:BX4"/>
    <mergeCell ref="BT5:BX5"/>
    <mergeCell ref="CD5:CH5"/>
    <mergeCell ref="BJ4:BN4"/>
    <mergeCell ref="BE5:BI5"/>
    <mergeCell ref="AD6:AE6"/>
    <mergeCell ref="AP4:AT4"/>
    <mergeCell ref="AU4:AY4"/>
    <mergeCell ref="CD6:CD7"/>
    <mergeCell ref="CE6:CE7"/>
    <mergeCell ref="CF6:CF7"/>
    <mergeCell ref="AZ4:BI4"/>
    <mergeCell ref="BO5:BS5"/>
    <mergeCell ref="BO6:BO7"/>
    <mergeCell ref="BP6:BP7"/>
    <mergeCell ref="BQ6:BQ7"/>
    <mergeCell ref="BR6:BS6"/>
    <mergeCell ref="A4:A9"/>
    <mergeCell ref="R1:U1"/>
    <mergeCell ref="T3:U3"/>
    <mergeCell ref="E6:F6"/>
    <mergeCell ref="B4:F5"/>
    <mergeCell ref="B6:B9"/>
    <mergeCell ref="C6:C9"/>
    <mergeCell ref="D6:D9"/>
    <mergeCell ref="E7:E9"/>
    <mergeCell ref="F7:F9"/>
    <mergeCell ref="G6:G7"/>
    <mergeCell ref="H6:H7"/>
    <mergeCell ref="I6:I7"/>
    <mergeCell ref="J6:K6"/>
    <mergeCell ref="G8:K8"/>
    <mergeCell ref="G5:K5"/>
    <mergeCell ref="G9:K9"/>
    <mergeCell ref="B2:P2"/>
    <mergeCell ref="M1:P1"/>
    <mergeCell ref="O3:P3"/>
    <mergeCell ref="G4:P4"/>
    <mergeCell ref="BT9:BX9"/>
    <mergeCell ref="BY5:CC5"/>
    <mergeCell ref="BY6:BY7"/>
    <mergeCell ref="BZ6:BZ7"/>
    <mergeCell ref="CA6:CA7"/>
    <mergeCell ref="CB6:CC6"/>
    <mergeCell ref="BY8:CC8"/>
    <mergeCell ref="BY9:CC9"/>
    <mergeCell ref="BT6:BT7"/>
    <mergeCell ref="BU6:BU7"/>
    <mergeCell ref="BV6:BV7"/>
    <mergeCell ref="BW6:BX6"/>
    <mergeCell ref="BT8:BX8"/>
    <mergeCell ref="CD9:CH9"/>
    <mergeCell ref="BE9:BI9"/>
    <mergeCell ref="BE6:BE7"/>
    <mergeCell ref="BF6:BF7"/>
    <mergeCell ref="BG6:BG7"/>
    <mergeCell ref="BH6:BI6"/>
    <mergeCell ref="AP9:AT9"/>
    <mergeCell ref="AF5:AJ5"/>
    <mergeCell ref="AF6:AF7"/>
    <mergeCell ref="AG6:AG7"/>
    <mergeCell ref="AH6:AH7"/>
    <mergeCell ref="AI6:AJ6"/>
    <mergeCell ref="AU9:AY9"/>
    <mergeCell ref="AZ5:BD5"/>
    <mergeCell ref="AZ6:AZ7"/>
    <mergeCell ref="BA6:BA7"/>
    <mergeCell ref="BB6:BB7"/>
    <mergeCell ref="BC6:BD6"/>
    <mergeCell ref="AZ8:BD8"/>
    <mergeCell ref="AZ9:BD9"/>
    <mergeCell ref="AU6:AU7"/>
    <mergeCell ref="AV6:AV7"/>
    <mergeCell ref="AW6:AW7"/>
    <mergeCell ref="AX6:AY6"/>
    <mergeCell ref="AK9:AO9"/>
    <mergeCell ref="AS6:AT6"/>
    <mergeCell ref="AP8:AT8"/>
    <mergeCell ref="Y6:Z6"/>
    <mergeCell ref="AF8:AJ8"/>
    <mergeCell ref="AF9:AJ9"/>
    <mergeCell ref="Q4:U4"/>
    <mergeCell ref="Q5:U5"/>
    <mergeCell ref="Q6:Q7"/>
    <mergeCell ref="R6:R7"/>
    <mergeCell ref="S6:S7"/>
    <mergeCell ref="T6:U6"/>
    <mergeCell ref="Q8:U8"/>
    <mergeCell ref="Q9:U9"/>
    <mergeCell ref="V8:Z8"/>
    <mergeCell ref="V5:Z5"/>
    <mergeCell ref="V9:Z9"/>
    <mergeCell ref="AA5:AE5"/>
    <mergeCell ref="AA6:AA7"/>
    <mergeCell ref="AB6:AB7"/>
    <mergeCell ref="V4:AE4"/>
    <mergeCell ref="AF4:AJ4"/>
    <mergeCell ref="AK4:AO4"/>
    <mergeCell ref="AK5:AO5"/>
  </mergeCells>
  <pageMargins left="0.39370078740157483" right="0.15748031496062992" top="0.47244094488188981" bottom="0.39370078740157483" header="0.31496062992125984" footer="0.19685039370078741"/>
  <pageSetup paperSize="9" scale="74" firstPageNumber="1700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год</vt:lpstr>
      <vt:lpstr>'иные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Середкина Оксана Геннадьевна</cp:lastModifiedBy>
  <cp:lastPrinted>2021-05-04T06:33:21Z</cp:lastPrinted>
  <dcterms:created xsi:type="dcterms:W3CDTF">2020-04-09T05:15:36Z</dcterms:created>
  <dcterms:modified xsi:type="dcterms:W3CDTF">2021-05-04T06:33:29Z</dcterms:modified>
</cp:coreProperties>
</file>